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C:\Users\Hospital\Desktop\GICI\RELACION DE COMPROBANTE 2021\"/>
    </mc:Choice>
  </mc:AlternateContent>
  <xr:revisionPtr revIDLastSave="0" documentId="13_ncr:1_{F35B00DB-D40B-4A01-9F0C-72A2632BF273}" xr6:coauthVersionLast="46" xr6:coauthVersionMax="46" xr10:uidLastSave="{00000000-0000-0000-0000-000000000000}"/>
  <bookViews>
    <workbookView xWindow="-120" yWindow="-120" windowWidth="20730" windowHeight="11160" xr2:uid="{00000000-000D-0000-FFFF-FFFF00000000}"/>
  </bookViews>
  <sheets>
    <sheet name="FEBRERO" sheetId="1" r:id="rId1"/>
  </sheets>
  <externalReferences>
    <externalReference r:id="rId2"/>
  </externalReferences>
  <definedNames>
    <definedName name="_xlnm._FilterDatabase" localSheetId="0" hidden="1">FEBRERO!$A$1:$Q$54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9" i="1" l="1"/>
  <c r="I56" i="1"/>
  <c r="I50" i="1"/>
  <c r="I51" i="1"/>
  <c r="I53" i="1"/>
  <c r="L46" i="1" l="1"/>
  <c r="N46" i="1" s="1"/>
  <c r="L45" i="1"/>
  <c r="N45" i="1" s="1"/>
  <c r="N43" i="1" l="1"/>
  <c r="L42" i="1" l="1"/>
  <c r="N42" i="1" s="1"/>
  <c r="N41" i="1"/>
  <c r="L41" i="1"/>
  <c r="N40" i="1"/>
  <c r="N39" i="1"/>
  <c r="N38" i="1"/>
  <c r="N37" i="1"/>
  <c r="N36" i="1"/>
  <c r="N35" i="1"/>
  <c r="N34" i="1"/>
  <c r="N33" i="1"/>
  <c r="N32" i="1"/>
  <c r="N31" i="1"/>
  <c r="N30" i="1"/>
  <c r="N29" i="1"/>
  <c r="N28" i="1"/>
  <c r="N27" i="1"/>
  <c r="N26" i="1" l="1"/>
  <c r="N25" i="1"/>
  <c r="N24" i="1"/>
  <c r="N23" i="1"/>
  <c r="N22" i="1"/>
  <c r="N21" i="1"/>
  <c r="N20" i="1"/>
  <c r="N19" i="1"/>
  <c r="N18" i="1"/>
  <c r="N17" i="1" l="1"/>
  <c r="N16" i="1"/>
  <c r="N15" i="1"/>
  <c r="N12" i="1"/>
  <c r="N13" i="1"/>
  <c r="N11" i="1"/>
  <c r="N10" i="1"/>
  <c r="N9" i="1"/>
  <c r="N8" i="1"/>
  <c r="N7" i="1"/>
  <c r="N5" i="1"/>
  <c r="N4" i="1"/>
  <c r="N3" i="1"/>
  <c r="N49" i="1" l="1"/>
  <c r="N50" i="1" l="1"/>
  <c r="J54" i="1"/>
  <c r="K54" i="1"/>
  <c r="M54" i="1"/>
  <c r="N2" i="1" l="1"/>
  <c r="J52" i="1" l="1"/>
  <c r="K52" i="1"/>
  <c r="M52" i="1"/>
  <c r="L52" i="1" l="1"/>
  <c r="L53" i="1" s="1"/>
  <c r="N52" i="1" l="1"/>
</calcChain>
</file>

<file path=xl/sharedStrings.xml><?xml version="1.0" encoding="utf-8"?>
<sst xmlns="http://schemas.openxmlformats.org/spreadsheetml/2006/main" count="458" uniqueCount="200">
  <si>
    <t>FECHA</t>
  </si>
  <si>
    <t>IMP PRESUP</t>
  </si>
  <si>
    <t>(C) Clase De Pago</t>
  </si>
  <si>
    <t>tipo de pago</t>
  </si>
  <si>
    <t>No COMPROBANTE</t>
  </si>
  <si>
    <t>beneficiario</t>
  </si>
  <si>
    <t>NUMERO DE CC O NIT</t>
  </si>
  <si>
    <t>IVA</t>
  </si>
  <si>
    <t>RETEFUE</t>
  </si>
  <si>
    <t>EST PROUN</t>
  </si>
  <si>
    <t xml:space="preserve">VR TOTAL </t>
  </si>
  <si>
    <t>BANCO</t>
  </si>
  <si>
    <t>NUMERODE CUENTA</t>
  </si>
  <si>
    <t>CHEQUE</t>
  </si>
  <si>
    <t>FUNCIONAMIENTO</t>
  </si>
  <si>
    <t>CONSIGNACIÓN</t>
  </si>
  <si>
    <t>BOGOTÁ</t>
  </si>
  <si>
    <t>GASTOS BANCARIOS</t>
  </si>
  <si>
    <t>DETALLE DEL PAGO</t>
  </si>
  <si>
    <t>DESCUENTO PAPELERIA</t>
  </si>
  <si>
    <t>VALOR BRUTO</t>
  </si>
  <si>
    <t>TOTAL…...........................................................</t>
  </si>
  <si>
    <t>BANCOLOMBIA</t>
  </si>
  <si>
    <t>POPULAR</t>
  </si>
  <si>
    <t>A22102022301</t>
  </si>
  <si>
    <t>21021</t>
  </si>
  <si>
    <t>NOMINA</t>
  </si>
  <si>
    <t>GEOVANNI LACOUTURE JIMENEZ</t>
  </si>
  <si>
    <t>PAGOS CORRESPONDIENTE A LA NOMINA DE LA E.S.E HOSPITAL DONALDO SAÚL MORÓN MANJARREZ DE LA JAGUA DEL PILAR LA GUAJIRA PERIODO CORRESPÓDIENTE   AL MES DE  ENERO 2021, SEGÚN LO ESPECIFICADO EN LOS DOCUMENTOS ADJUNTOS.</t>
  </si>
  <si>
    <t>724000002-59</t>
  </si>
  <si>
    <t>ELIZABETH MUEGUEZ CAMELO</t>
  </si>
  <si>
    <t>A1.2.1.01.02.03.01</t>
  </si>
  <si>
    <t>A1.2.1.01.02.09.02</t>
  </si>
  <si>
    <t>21022</t>
  </si>
  <si>
    <t>21023</t>
  </si>
  <si>
    <t>CARMEN OLIVIA FUENTES SALAS</t>
  </si>
  <si>
    <t>A1.2.1.01.02.03.02</t>
  </si>
  <si>
    <t>JOSE BOLIVAR MATTOS MANJARREZ</t>
  </si>
  <si>
    <t>HONORARIOS</t>
  </si>
  <si>
    <t>21024</t>
  </si>
  <si>
    <t>CANCELACION DE PRESTAR SERVICIOS PROFESIONALES  COMO ENFERMERO JEFE DE LA ESE HOSPITAL DONALDO SAUL MORON MANJARREZ, DE LA JAGUA DEL PILAR-DEPARTAMENTO DE LA GUAJIRA.CORRESPONDIENTE AL MES DE ENERO DE 2021, SEGÚN LOS DOCUEMNTOS ADJUNTOS</t>
  </si>
  <si>
    <t>MARIETH MARGARITA DURAN JIMENEZ</t>
  </si>
  <si>
    <t>CANCELACION PRESTAR SERVICIOS COMO AUXILIAR ADMINISTRATIVO  DE LA  ESE LA ESE HOSPITAL DONALDO SAUL MORON MANJARREZ, DE LA JAGUA DEL PILAR-DEPARTAMENTO DE LA GUAJIRA..CORRESPONDIENTE AL MES DE ENERO DE 2021, SEGÚN LOS DOCUEMNTOS ADJUNTOS.</t>
  </si>
  <si>
    <t>REMUNERACION POR SERVICIOS TECNICOS</t>
  </si>
  <si>
    <t>A1.2.1.01.02.09.01</t>
  </si>
  <si>
    <t>21025</t>
  </si>
  <si>
    <t>SONEIDA CAROLINA ACOSTA DIAZ</t>
  </si>
  <si>
    <t>21026</t>
  </si>
  <si>
    <t>CANCELACION PRESTACIÓN DE SERVICIOS  COMO  ASESORA JURIDICA   DE LA  ESE LA ESE HOSPITAL DONALDO SAUL MORON MANJARREZ, DE LA JAGUA DEL PILAR-DEPARTAMENTO DE LA GUAJIRA
CORRESPONDIENTE AL MES DE ENERO DE 2021, SEGÚN LOS DOCUEMNTOS ADJUNTOS.</t>
  </si>
  <si>
    <t>CARLOS JOSE SALAS PABON</t>
  </si>
  <si>
    <t>21027</t>
  </si>
  <si>
    <t>CANCELACION PRESTACIÓN DE SERVICIOS COMO FACTURADOR   DE LA  ESE LA ESE HOSPITAL DONALDO SAUL MORON MANJARREZ, DE LA JAGUA DEL PILAR-DEPARTAMENTO DE LA GUAJIRA.
CORRESPONDIENTE AL MES DE ENERO DE 2021, SEGÚN LOS DOCUEMNTOS ADJUNTOS.</t>
  </si>
  <si>
    <t>GICIELYS DE JESUS PEREA ROMERO</t>
  </si>
  <si>
    <t>CANCELACION PRESTACIÓN DE SERVICIOS PROFESIONALES EN AREA ADMINISTRATIVA DEL HOSPITAL DONALDO SAUL MORON MANJARREZ 
CORRESPONDIENTE AL MES DE ENERO DE 2021, SEGÚN LOS DOCUEMNTOS ADJUNTOS.</t>
  </si>
  <si>
    <t>21028</t>
  </si>
  <si>
    <t>KATERINE PAOLA PACHECO BOLAÑOS</t>
  </si>
  <si>
    <t>CANCELACION PRESTACIÓN DE SERVICIOS  COMO  AUXILIAR DE ENFERMERIA  DE LA  ESE LA ESE HOSPITAL DONALDO SAUL MORON MANJARREZ, DE LA JAGUA DEL PILAR-DEPARTAMENTO DE LA GUAJIRA.
CORRESPONDIENTE AL MES DE ENERO DE 2021, SEGÚN LOS DOCUEMNTOS ADJUNTOS.</t>
  </si>
  <si>
    <t>21029</t>
  </si>
  <si>
    <t>ADA DELIA GUTIERREZ BALCAZAR</t>
  </si>
  <si>
    <t>CANCELACION PRESTACIÓN DE SERVICIOS  COMO CONTADORA  DE LA  ESE LA ESE HOSPITAL DONALDO SAUL MORON MANJARREZ, DE LA JAGUA DEL PILAR-DEPARTAMENTO DE LA GUAJIRA.
CORRESPONDIENTE AL MES DE ENERO DE 2021, SEGÚN LOS DOCUEMNTOS ADJUNTOS.</t>
  </si>
  <si>
    <t>21030</t>
  </si>
  <si>
    <t>HUSSEIN TORRES RAMIREZ</t>
  </si>
  <si>
    <t xml:space="preserve">CANCELACION PRESTAR SERVICIOS PROFESIONALES COMO MÉDICO, EN LOS PROCESOS DE ATENCIÓN DE CONSULTAS PARA LOS PROGRAMAS DE PROMOCIÓN Y PREVENCIÓN (PYP) A LA SALUD DE LOS USUARIOS Y REALIZACIÓN DE TURNOS EN EL ÁREA DE URGENCIA DE LA E.S.E DONALDO SAÚL MORÓN MANJARREZCORRESPONDIENTE AL MES DE ENERO DE 2021, SEGÚN LOS DOCUEMNTOS </t>
  </si>
  <si>
    <t>21031</t>
  </si>
  <si>
    <t>21032</t>
  </si>
  <si>
    <t>MAIRETH GONZALEZ  SAURITH</t>
  </si>
  <si>
    <t xml:space="preserve"> 40,801,807</t>
  </si>
  <si>
    <t>CANCELACION PRESTAR SERVICIOS PROFESIONALES  COMO BACTERIOLOGA DE LA ESE HOSPITAL DONALDO SAUL MORON MANJARREZ, DE LA JAGUA DEL PILAR-DEPARTAMENTO DE LA GUAJIRA..CORRESPONDIENTE AL MES DE ENERO DE 2021, SEGÚN LOS DOCUEMNTOS ADJUNTOS.</t>
  </si>
  <si>
    <t>JOSE RAMON FRAGOZO TORRES</t>
  </si>
  <si>
    <t>21033</t>
  </si>
  <si>
    <t>EDINSON YESITH MUEGUEZ VASQUEZ</t>
  </si>
  <si>
    <t>CANCELACION PRESTACIÓN DE SERVICIOS COMO CONDUCTOR DE LA AMBULANCIA Y OTRAS ACTIVIDADES DE LA ESE HOSPITAL DONALDO SAUL MORON MANJARREZ, DE LA JAGUA DEL PILAR-DEPARTAMENTO DE LA GUAJIRA..CORRESPONDIENTE AL MES DE ENERO DE 2021, SEGÚN LOS DOCUEMNTOS ADJUNTOS.ADJUNTOS.</t>
  </si>
  <si>
    <t>21034</t>
  </si>
  <si>
    <t>MARIA DEL CARMEN VALENCIA FUENTES</t>
  </si>
  <si>
    <t>MARIA DEL ROSARIO MEDINA MANJARREZ</t>
  </si>
  <si>
    <t>CANCELACION PRESTACION DE SERVICIOS COMO AUXILIAR DE ENFERMERIA EN EL AREA  DE URGENCIAS Y CONSULTA EXTERNA DE LA E.S.E HOSPITAL DONALDO SAUL MORON MANJARREZ.CORRESPONDIENTE AL MES DE ENERO DE 2021, SEGÚN LOS DOCUEMNTOS ADJUNTOS.</t>
  </si>
  <si>
    <t>21035</t>
  </si>
  <si>
    <t>21036</t>
  </si>
  <si>
    <t>ANA PASTORA MONTESINOS</t>
  </si>
  <si>
    <t>21037</t>
  </si>
  <si>
    <t>EMIR ESTHER BRITO MEJIA</t>
  </si>
  <si>
    <t>CANCELACION PRESTACIÓN DE SERVICIOS  COMO AUXILIAR DE SERVICIOS GENERALES  DE LA  ESE LA ESE HOSPITAL DONALDO SAUL MORON MANJARREZ, DE LA JAGUA DEL PILAR-DEPARTAMENTO DE LA GUAJIRA.CORRESPONDIENTE AL MES DE ENERO DE 2021, SEGÚN LOS DOCUEMNTOS ADJUNTOS.</t>
  </si>
  <si>
    <t>21038</t>
  </si>
  <si>
    <t>ASEO</t>
  </si>
  <si>
    <t>A2.2.1.02.02.19.01</t>
  </si>
  <si>
    <t>NESTOR JOSE GUERRA</t>
  </si>
  <si>
    <t>21038A</t>
  </si>
  <si>
    <t>CANCELACION PRESTACIÓN DE SERVICIOS COMO CONDUCTOR DE LA AMBULANCIA Y OTRAS ACTIVIDADES DE LA ESE HOSPITAL DONALDO SAUL MORON MANJARREZ, DE LA JAGUA DEL PILAR-DEPARTAMENTO DE LA GUAJIRA..CORRESPONDIENTE AL MES DE ENERO DE 2021, SEGÚN LOS DOCUEMNTOS ADJUNTOS.</t>
  </si>
  <si>
    <t>FONDO NACIONAL DEL AHORRO</t>
  </si>
  <si>
    <t>899999284-4.</t>
  </si>
  <si>
    <t>CANCELACIÓN DE LAS CESANTIAS  DEL PERSONAL DE PLANTA DE  DE LA E.S.E HOSPITAL DONALDO SAÚL MORÓN MAJARREZ DE LA JAGUA DEL PILAR LA GUAJIRA CORRESPONDIENTES AL PERIODO FISCAL 2020, SEGÚN LO ESPECIFICADO EN LOS DOCUMENTOS ADJUNTOS.</t>
  </si>
  <si>
    <t>21040</t>
  </si>
  <si>
    <t>A12.1.01.03.01.01.01.01.02</t>
  </si>
  <si>
    <t>CESANTIAS</t>
  </si>
  <si>
    <t>BOGOTA</t>
  </si>
  <si>
    <t>21041</t>
  </si>
  <si>
    <t>PORVENIR</t>
  </si>
  <si>
    <t>CANCELACIÓN DE LAS CESANTIAS  DE LA SEÑORA AURORA BROZON DEL PRADO, LA CUAL SE DESEMPEÑABA COMO GERENTE   DE LA E.S.E HOSPITAL DONALDO SAÚL MORÓN MAJARREZ DE LA JAGUA DEL PILAR LA GUAJIRA CORRESPONDIENTES AL PERIODO FISCAL 2020, SEGÚN LO ESPECIFICADO EN LOS DOCUMENTOS ADJUNTOS.</t>
  </si>
  <si>
    <t>APORTES EN LINEA</t>
  </si>
  <si>
    <t>21042</t>
  </si>
  <si>
    <t>800197268-4</t>
  </si>
  <si>
    <t>CANCELACION DE LA NOMINA DE LOS PARAFISCALES   DE LA E.S.E HOSPITAL DONALDO SAÚL MORÓN MANJARREZ DE LA JAGUA DEL PILAR LA GUAJIRA PERIODO CORRESPÓDIENTE A LA PENSION ENERO 2021     Y SALUD DEL MES  DE  FEBRERO   DE 2021, SEGÚN LO ESPECIFICADO EN LOS DOCUMENTOS ADJUNTOS.</t>
  </si>
  <si>
    <t>PARAFISCALES</t>
  </si>
  <si>
    <t>210103030301.</t>
  </si>
  <si>
    <t>A12.1.01.03.03.02.01</t>
  </si>
  <si>
    <t>ARL</t>
  </si>
  <si>
    <t>21043</t>
  </si>
  <si>
    <t>CANCELACION DE LOS RIESGOS PROFESIONALES DE 2 EMPLEADOS CONDUCTORES DE LA AMBULANCIA  DE LA ESE HOSPITAL DONALDO SAUL MORON MANJARREZ DE LA JAGUA DEL PILAR- LA GUAJIRA  CUYO RIESGO ES 4, SEGÚN LOS DOCUMENTOS ADJUNTOS.</t>
  </si>
  <si>
    <t>LUCAS FABIAN MORON DURAN</t>
  </si>
  <si>
    <t>21044</t>
  </si>
  <si>
    <t>CANCELACION PRESTAR SERVICIOS PROFESIONALES  COMO ODONTOLOGO DE LA ESE HOSPITAL DONALDO SAUL MORON MANJARREZ, DE LA JAGUA DEL PILAR-DEPARTAMENTO DE LA GUAJIRA..CORRESPONDIENTE AL MES DE ENERO DE 2021, SEGÚN LOS DOCUEMNTOS ADJUNTOS.</t>
  </si>
  <si>
    <t>ANA HILDA ROMERO OSPINO</t>
  </si>
  <si>
    <t>21045</t>
  </si>
  <si>
    <t>DIRECCION DE IMPUESTOS Y ADUANAS NACIONALES (DIAN)</t>
  </si>
  <si>
    <t>A22.1.02.93.01</t>
  </si>
  <si>
    <t>Impuestos y Multas</t>
  </si>
  <si>
    <t>21046</t>
  </si>
  <si>
    <t>21047</t>
  </si>
  <si>
    <t>CANCELACION DE LA RETENCION EN LA FUENTE DE LA ESE HOSPITAL DONALDO SAUL MORON MANJARREZ, SEGÚN LOS DOCUMENTOS ADJUNTOS</t>
  </si>
  <si>
    <t>21048</t>
  </si>
  <si>
    <t>ARELIS BARON GUETTE</t>
  </si>
  <si>
    <t>21049</t>
  </si>
  <si>
    <t>PAOLA ANDREA MORON BERTY</t>
  </si>
  <si>
    <t>IVES EFRAINA TORRES DURAN</t>
  </si>
  <si>
    <t>21050</t>
  </si>
  <si>
    <t>CARLOS JULIO NEGRETE FUENTES</t>
  </si>
  <si>
    <t>21051</t>
  </si>
  <si>
    <t>JAVIER AUGUSTO MANJARREZ</t>
  </si>
  <si>
    <t>MILEIDIS KARINA  QUINTERO FRANCO</t>
  </si>
  <si>
    <t>21052</t>
  </si>
  <si>
    <t>21053</t>
  </si>
  <si>
    <t>SANDRA MILENA GONZALEZ MANJARREZ</t>
  </si>
  <si>
    <t>CANCELACIONPRESTACION DE SERVICIOS COMO AUXILIAR DE NEFERMERIA PARA EL DESARROLLO DE LAS ACTIVIDADES DEL PLAN DE INTERVENCIONES COLECTIVAS (PIC) DE LA ESE HOSPITAL DONALDO SAUL MORON MANJARREZ EN EL MUNICIPIO DE LA JAGUA DEL PILAR CORRESPONDIENTE AL MES DE DICIEMBRE DE 2020.</t>
  </si>
  <si>
    <t>21054</t>
  </si>
  <si>
    <t xml:space="preserve">SARA MATILDE SALAS BAQUERO </t>
  </si>
  <si>
    <t>UBIDA ROMERO CASTILLA</t>
  </si>
  <si>
    <t>21055</t>
  </si>
  <si>
    <t>21056</t>
  </si>
  <si>
    <t xml:space="preserve">CANCELACION PRESTACION DE SERVICIOS COMO AUXILIAR DE NEFERMERIA PARA EL DESARROLLO DE LAS ACTIVIDADES DEL PLAN DE INTERVENCIONES COLECTIVAS (PIC) DE LA ESE HOSPITAL DONALDO SAUL MORON MANJARREZ EN EL MUNICIPIO DE LA JAGUA DEL PILAR CORRESPONDIENTE AL MES DE DICIEMBRE DE 2020.  </t>
  </si>
  <si>
    <t>MARINELA MUÑOZ SANCHEZ</t>
  </si>
  <si>
    <t>CANCELACION PRESTACION DE SERVICIOS COMO TECNICO EN SEGURIDAD Y SALUD EN EL TRABAJO PARA EL DESARROLLO DE LAS ACTIVIDADES DEL PLAN DE INTERVENCIONES COLECTIVAS (PIC)DE LA ESE HOSPITAL DONALDO SAUL MORON MANJARREZ EN EL MUNICIPIO DE LA JAGUA DEL PILAR CORRESPONDIENTE AL MES DE DICIEMBRE DE 2020</t>
  </si>
  <si>
    <t>21057</t>
  </si>
  <si>
    <t>LEIDYS PAOLA HERRERA BUELVAS</t>
  </si>
  <si>
    <t>CANCELACION PRESTACION DE SERVICIOS COMO AUXILIAR DE NEFERMERIA PARA EL DESARROLLO DE LAS ACTIVIDADES DEL PLAN DE INTERVENCIONES COLECTIVAS (PIC) DE LA ESE HOSPITAL DONALDO SAUL MORON MANJARREZ EN EL MUNICIPIO DE LA JAGUA DEL PILAR CORRESPONDIENTE AL MES DE DICIEMBRE DE 2020.</t>
  </si>
  <si>
    <t>21058</t>
  </si>
  <si>
    <t xml:space="preserve">LUIS FERNANDO DIAZ MORON </t>
  </si>
  <si>
    <t>21059</t>
  </si>
  <si>
    <t>CANCELACION PRESTACION DE SERVICIOS COMO TECNICO AGROPECUARIO PARA EL DESARROLLO DE LAS ACTIVIDADES DEL PLAN DE INTERVENCIONES COLECTIVAS (PIC) DE LA ESE HOSPITAL DONALDO SAUL MORON MANJARREZ EN EL MUNICIPIO DE LA JAGUA DEL PILAR- LA GUAJIRA CORRESPONDIENTE AL MES DE DICIEMBRE DE 2020.</t>
  </si>
  <si>
    <t>OXIGENOS DE LA GUAJIRA S.A.S</t>
  </si>
  <si>
    <t>900.749.587-1</t>
  </si>
  <si>
    <t>CANCELACION SUMINISTRO DE OXIGENO MEDICINAL PARA EL CONSUMO DE LA E.S.E HOSPITAL DONALDO SAÚL MORÓN MAJARREZ DE LA JAGUA DEL PILAR LA GUAJIRA.</t>
  </si>
  <si>
    <t>A22.1.02.01.01.02</t>
  </si>
  <si>
    <t>MATERIALES Y SUMINISTROS</t>
  </si>
  <si>
    <t>21060</t>
  </si>
  <si>
    <t>21061</t>
  </si>
  <si>
    <t>BERLIN INGENIERIA S.A.S</t>
  </si>
  <si>
    <t>901369795-1</t>
  </si>
  <si>
    <t>CANCELACION DEL CONTRATO CUYO OBJETO ES ADECUACION DE LAS INSTALACIONES DE LA ESE HOSPITAL DONALDO SAUL MORON MANJARREZ DEL MUNICIPIO DE LA JAGUA DEL PILAR DEPARTAMENTO DE LA GUAJIRA. SEGÚN LOS DOCUMENTOS ADJUNTOS.</t>
  </si>
  <si>
    <t>CANCELACION DE VIATICOS A LA CIUDAD DE RIOHACHA EL DIA 17 DE FEBRERO  DE 2021 PARA SOLICITAR BIOLOGICOS E INSUMOS PROGRAMA AMPLIADO DE INMUNIZACIONES PAI DEL HOSPITAL DONALDO SAUL MORON MANJARREZ DE LA JAGUA DEL PILAR DEPARTAMENTO DE LA GUAJIRA,SEGÚN  LO ESPECIFICADO EN LOS DOCUMENTOS ADJUNTOS</t>
  </si>
  <si>
    <t>A22.1.02.02.03.01</t>
  </si>
  <si>
    <t>VIATICOS  Y VIAJES</t>
  </si>
  <si>
    <t>SINDY ISABEL ALVAREZ RAMIREZ</t>
  </si>
  <si>
    <t>21062</t>
  </si>
  <si>
    <t>21063</t>
  </si>
  <si>
    <t>CANCELACION DE CONTRATO DE PRESTACION DE SERVICIOS DEL AÑO 2018 Y AÑOS 2019, DESEMPEÑANDOSE COMO BACTERIOLOGA DE LA ESE HOSPITAL DONALDO SAUL MORON MANJARREZ  PARA ESA VIGENCIA SEGÚN LOS DOCUEMNTOS ADJUNTOS.</t>
  </si>
  <si>
    <t>A22.1.02.93.02</t>
  </si>
  <si>
    <t xml:space="preserve">PAGOS VIGENCIAS ANTERIORES </t>
  </si>
  <si>
    <t>SANTANA DISTRIBUCIONES MEDICAS S.A.S</t>
  </si>
  <si>
    <t xml:space="preserve"> 901.286.454-6</t>
  </si>
  <si>
    <t>21064</t>
  </si>
  <si>
    <t>JULIO JOSE PALMIERI RODRIGUEZ</t>
  </si>
  <si>
    <t>21065</t>
  </si>
  <si>
    <t>CANCELACION SUMINISTRO E INSTALACION DE SEÑALIZACION HOSPITALARIA PARA LAS INSTALACIONES DE LA ESE HOSPITAL DONALDO SAUL MORON MANJARREZ DEL MUNICIPIO DE LA JAGUA DEL PILAR-DEPARTAMENTO DE LA GUAJIRA. SEGÚN LOS DOCUEMNTOS ADJUNTOS.</t>
  </si>
  <si>
    <t>IMAGINA SOLUCIONES WEB S.A.S</t>
  </si>
  <si>
    <t>901282622-9</t>
  </si>
  <si>
    <t>CANCELACION DE IMPUESTO PARA ASIGNACION USO DE LA PLATAFORMA DE LA PAGINA WEB DE  LA ESE HOSPITAL DONALDO SAUL MORON MANJARREZ, SEGÚN LOS DOCUMENTOS ADJUNTOS.</t>
  </si>
  <si>
    <t>21066</t>
  </si>
  <si>
    <t>A22.1.02.03.01</t>
  </si>
  <si>
    <t xml:space="preserve">GASTOS GENERADOS  DURANTE EL MES DE FEBRERO DE 2021 BANCO BOGOTA </t>
  </si>
  <si>
    <t xml:space="preserve">GASTOS GENERADOS  DURANTE EL MES FEBRERO  DE 2021 BANCO POPULAR  </t>
  </si>
  <si>
    <t>GASTOS GENERADOS  DURANTE EL MES FEBRERO  DE 2021 BANCOLOMBIA</t>
  </si>
  <si>
    <t>AIR-E</t>
  </si>
  <si>
    <t>901380930-2</t>
  </si>
  <si>
    <t>CANCELACION DEL SERVICIO DE ENERGIA DE LA ESE HOSPITAL DONALDO SAUL MORON MANJARREZ DE LA JAGUA DEL PILAR- LA GUAJIRA, PERIODO FACTURADO 12/12/2020-12/01/2021. SEGÚN LOS DOCUEMNTOS ADJUNTOS</t>
  </si>
  <si>
    <t>21067</t>
  </si>
  <si>
    <t>servicios publicos</t>
  </si>
  <si>
    <t>A22.1.02.02.07.01</t>
  </si>
  <si>
    <t>21086</t>
  </si>
  <si>
    <t>A1.2.1.01.93.01.02</t>
  </si>
  <si>
    <t>PAGO DE VIGENCIAS ANTERIORES</t>
  </si>
  <si>
    <t>CANCELACION  DE SERVICIOS TECNICOS PRESTACION DE SERVICIOS COMO CITOHISTOLOGA EN LOS PRPCESOS DE CITOLOGIA DE LA ESE HOSPITAL DONALDO SAUL MORON MANJARREZ DE LA JAGUA DEL PILAR- LA GUAJIRA.SEGUN LOS DOCUEMNTOS ADJUNTOS</t>
  </si>
  <si>
    <t>A22.2.01.93</t>
  </si>
  <si>
    <t>CANCELACION  DE IMPUESTOS DE LA RETENCION EN LA FUENTE DE LA ESE HOSPITAL DONALDO SAUL MORON MANJARREZ, SEGÚN LOS DOCUMENTOS ADJUNTOS, CORRESPONDIENTE AL PERIDO 12 DEL AÑO 2019.</t>
  </si>
  <si>
    <t>CANCELACION DE SUMINISTRO DE MATERIALES E INSUMOS HOSPITALARIOS PARA LA ESE HLOSPITAL DONALDO SAUL MORON MANJARREZ DE LA JAGUA DEL PILAR- LA GUAJIRA, SEGÚN LOS DOCUEMNTOS ADJUNTOS.</t>
  </si>
  <si>
    <t>CANCELACION  DE HONORARIOS PRESTACION DE SERVICIOS PROFESIONALES COMO TRABAJADORA SOCIAL   PARA EL DESARROLLO DE LAS ACTIVIDADES DEL PLAN DE INTERVENCIONES COLECTIVAS (PIC) DE LA ESE HOSPITAL DONALDO SAUL MORON MANJARREZ EN EL MUNICIPIO DE LA JAGUA DEL PILAR CORRESPONDIENTE AL MES DE DICIEMBRE DE 2020.</t>
  </si>
  <si>
    <t>CANCELACION HONORARIOS PRESTACION DE SERVICIOS COMO COMUNICADORA SOCIAL PARA EL DESARROLLO DE LAS ACTIVIDADES DEL PLAN DE INTERVENCIONES COLECTIVAS (PIC) DE LA ESE HOSPITAL DONALDO SAUL MORON MANJARREZ EN EL MUNICIPIO DE LA JAGUA DEL PILAR- LA GUAJIRA CORRESPONDIENTE AL MES DE DICIEMBRE DE 2020.</t>
  </si>
  <si>
    <t>CANCELACION HONORARIOS  PRESTACION DE SERVICIOS PROFESIONALES COMO ENFERMERO JEFE  PARA EL DESARROLLO DE LAS ACTIVIDADES DEL PLAN DE INTERVENCIONES COLECTIVAS (PIC) DE LA ESE HOSPITAL DONALDO SAUL MORON MANJARREZ EN EL MUNICIPIO DE LA JAGUA DEL PILARCORRESPONDIENTE AL MES DE DICIEMBRE DE 2020.</t>
  </si>
  <si>
    <t>CANCELACION HONORARIOS  PRESTACION DE SERVICIOS PROFESIONALES COMO COORDINADOR DEL PLAN DE INTERVENCIONES COLECTIVAS (PIC) DE LA ESE HOSPITAL DONALDO SAUL MORON MANJARREZ EN EL MUNICIPIO DE LA JAGUA DEL PILAR CORRESPONDIENTE AL MES DE DICIEMBRE DE 2020.</t>
  </si>
  <si>
    <t>CANCELACION HONORARIOS  PRESTACION DE SERVICIOS PRPFESIONALES COMO LICENCIADA EN EDUCACION PARA EL DESARROLLO DE ACTIVIDADES DEL PLAN DE INTERVENCIONES COLECTIVAS (PIC) DE LA ESE HOSPITAL DONALDO SAUL MORON MANJARREZ EN EL MUNICIPIO DE LA JAGUA DEL PILAR CORRESPONDIENTE AL MES DE DICIEMBRE DE 2020.</t>
  </si>
  <si>
    <t>CANCELACION HONORARIOS  DE PRESTACION DE SERVICIOS  COMO PROFESIONAL EN SALUD OCUPACIONAL PARA EL DESARROLLO DE LAS ACTIVIDADES DEL PLAN DE INTERVENCIONES COLECTIVAS (PIC) DE LA ESE HOSPITAL DONALDO SAUL MORON MANJARREZ EN EL MUNICIPIO DE LA JAGUA DEL PILAR, CORRESPONDIENTE AL MES DE DICIEMBRE DE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</si>
</sst>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_(* #,##0.00_);_(* \(#,##0.00\);_(* &quot;-&quot;??_);_(@_)"/>
    <numFmt numFmtId="166" formatCode="_ * #,##0_ ;_ * \-#,##0_ ;_ * &quot;-&quot;??_ ;_ @_ "/>
    <numFmt numFmtId="167" formatCode="_(* #,##0_);_(* \(#,##0\);_(* &quot;-&quot;??_);_(@_)"/>
  </numFmts>
  <fonts count="15" x14ac:knownFonts="1">
    <font>
      <sz val="11"/>
      <color theme="1"/>
      <name val="Calibri"/>
      <family val="2"/>
      <scheme val="minor"/>
    </font>
    <font>
      <sz val="11"/>
      <color theme="1"/>
      <name val="Calibri"/>
      <family val="2"/>
      <scheme val="minor"/>
    </font>
    <font>
      <sz val="9"/>
      <name val="Calibri"/>
      <family val="2"/>
      <scheme val="minor"/>
    </font>
    <font>
      <sz val="10"/>
      <name val="Arial"/>
      <family val="2"/>
    </font>
    <font>
      <b/>
      <sz val="10"/>
      <name val="Arial"/>
      <family val="2"/>
    </font>
    <font>
      <sz val="9"/>
      <name val="Arial"/>
      <family val="2"/>
    </font>
    <font>
      <sz val="8"/>
      <name val="Arial"/>
      <family val="2"/>
    </font>
    <font>
      <sz val="11"/>
      <name val="Calibri"/>
      <family val="2"/>
      <scheme val="minor"/>
    </font>
    <font>
      <i/>
      <sz val="8"/>
      <color theme="1"/>
      <name val="Book Antiqua"/>
      <family val="1"/>
    </font>
    <font>
      <sz val="9"/>
      <color theme="1"/>
      <name val="Arial"/>
      <family val="2"/>
    </font>
    <font>
      <sz val="8"/>
      <name val="Calibri"/>
      <family val="2"/>
      <scheme val="minor"/>
    </font>
    <font>
      <b/>
      <sz val="11"/>
      <color theme="1"/>
      <name val="Calibri"/>
      <family val="2"/>
      <scheme val="minor"/>
    </font>
    <font>
      <b/>
      <sz val="9"/>
      <name val="Calibri"/>
      <family val="2"/>
      <scheme val="minor"/>
    </font>
    <font>
      <i/>
      <sz val="8"/>
      <name val="Book Antiqua"/>
      <family val="1"/>
    </font>
    <font>
      <b/>
      <sz val="20"/>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165" fontId="1" fillId="0" borderId="0" applyFont="0" applyFill="0" applyBorder="0" applyAlignment="0" applyProtection="0"/>
    <xf numFmtId="0" fontId="3" fillId="0" borderId="0"/>
  </cellStyleXfs>
  <cellXfs count="93">
    <xf numFmtId="0" fontId="0" fillId="0" borderId="0" xfId="0"/>
    <xf numFmtId="166" fontId="9" fillId="2" borderId="1" xfId="1" applyNumberFormat="1" applyFont="1" applyFill="1" applyBorder="1" applyAlignment="1">
      <alignment vertical="center"/>
    </xf>
    <xf numFmtId="0" fontId="0" fillId="3" borderId="0" xfId="0" applyFill="1" applyAlignment="1">
      <alignment vertical="center"/>
    </xf>
    <xf numFmtId="0" fontId="3" fillId="2" borderId="1" xfId="2" applyFont="1" applyFill="1" applyBorder="1" applyAlignment="1">
      <alignment horizontal="right" vertical="center"/>
    </xf>
    <xf numFmtId="0" fontId="5" fillId="2" borderId="1" xfId="2" applyFont="1" applyFill="1" applyBorder="1" applyAlignment="1">
      <alignment horizontal="center" vertical="center" wrapText="1"/>
    </xf>
    <xf numFmtId="0" fontId="8" fillId="2" borderId="1" xfId="0" applyFont="1" applyFill="1" applyBorder="1" applyAlignment="1">
      <alignment horizontal="justify" vertical="center"/>
    </xf>
    <xf numFmtId="164" fontId="3" fillId="2" borderId="1" xfId="2" applyNumberFormat="1" applyFont="1" applyFill="1" applyBorder="1" applyAlignment="1">
      <alignment vertical="center"/>
    </xf>
    <xf numFmtId="164" fontId="6" fillId="2" borderId="1" xfId="2" applyNumberFormat="1" applyFont="1" applyFill="1" applyBorder="1" applyAlignment="1">
      <alignment vertical="center"/>
    </xf>
    <xf numFmtId="0" fontId="5" fillId="2" borderId="1" xfId="2" applyFont="1" applyFill="1" applyBorder="1" applyAlignment="1">
      <alignment horizontal="center" vertical="center"/>
    </xf>
    <xf numFmtId="0" fontId="5" fillId="2" borderId="1" xfId="2" applyFont="1" applyFill="1" applyBorder="1" applyAlignment="1">
      <alignment horizontal="right" vertical="center"/>
    </xf>
    <xf numFmtId="0" fontId="6" fillId="2" borderId="1" xfId="2" applyFont="1" applyFill="1" applyBorder="1" applyAlignment="1">
      <alignment horizontal="center" vertical="center"/>
    </xf>
    <xf numFmtId="0" fontId="0" fillId="2" borderId="0" xfId="0" applyFill="1"/>
    <xf numFmtId="164" fontId="0" fillId="2" borderId="0" xfId="0" applyNumberFormat="1" applyFill="1"/>
    <xf numFmtId="0" fontId="0" fillId="2" borderId="1" xfId="0" applyFill="1" applyBorder="1" applyAlignment="1">
      <alignment vertical="center" wrapText="1"/>
    </xf>
    <xf numFmtId="0" fontId="4" fillId="2" borderId="1" xfId="2" applyFont="1" applyFill="1" applyBorder="1" applyAlignment="1">
      <alignment horizontal="center" vertical="center" wrapText="1"/>
    </xf>
    <xf numFmtId="0" fontId="4" fillId="2" borderId="1" xfId="2" applyFont="1" applyFill="1" applyBorder="1" applyAlignment="1">
      <alignment horizontal="left" vertical="center" wrapText="1"/>
    </xf>
    <xf numFmtId="164" fontId="4" fillId="2" borderId="1" xfId="2" applyNumberFormat="1" applyFont="1" applyFill="1" applyBorder="1" applyAlignment="1">
      <alignment horizontal="center" vertical="center" wrapText="1"/>
    </xf>
    <xf numFmtId="0" fontId="12" fillId="2" borderId="1" xfId="0" applyFont="1" applyFill="1" applyBorder="1" applyAlignment="1">
      <alignment vertical="center" wrapText="1"/>
    </xf>
    <xf numFmtId="0" fontId="11" fillId="2" borderId="0" xfId="0" applyFont="1" applyFill="1" applyBorder="1" applyAlignment="1">
      <alignment vertical="center" wrapText="1"/>
    </xf>
    <xf numFmtId="0" fontId="0" fillId="2" borderId="0" xfId="0" applyFill="1" applyAlignment="1">
      <alignment wrapText="1"/>
    </xf>
    <xf numFmtId="0" fontId="0" fillId="4" borderId="1" xfId="0" applyFill="1" applyBorder="1"/>
    <xf numFmtId="49" fontId="4" fillId="4" borderId="1" xfId="2" applyNumberFormat="1" applyFont="1" applyFill="1" applyBorder="1" applyAlignment="1">
      <alignment horizontal="center" vertical="center" wrapText="1"/>
    </xf>
    <xf numFmtId="167" fontId="3" fillId="2" borderId="1" xfId="1" applyNumberFormat="1" applyFont="1" applyFill="1" applyBorder="1" applyAlignment="1">
      <alignment horizontal="center" vertical="center" wrapText="1"/>
    </xf>
    <xf numFmtId="0" fontId="13" fillId="2" borderId="1" xfId="2" applyFont="1" applyFill="1" applyBorder="1" applyAlignment="1">
      <alignment vertical="center" wrapText="1"/>
    </xf>
    <xf numFmtId="167" fontId="7" fillId="2" borderId="1" xfId="1" applyNumberFormat="1" applyFont="1" applyFill="1" applyBorder="1" applyAlignment="1">
      <alignment horizontal="center" vertical="center" wrapText="1"/>
    </xf>
    <xf numFmtId="0" fontId="6" fillId="2" borderId="1" xfId="2" applyFont="1" applyFill="1" applyBorder="1" applyAlignment="1">
      <alignment horizontal="left" vertical="center" wrapText="1"/>
    </xf>
    <xf numFmtId="164" fontId="5" fillId="2" borderId="1" xfId="2" applyNumberFormat="1" applyFont="1" applyFill="1" applyBorder="1" applyAlignment="1">
      <alignment horizontal="center" vertical="center" wrapText="1"/>
    </xf>
    <xf numFmtId="0" fontId="0" fillId="5" borderId="1" xfId="0" applyFill="1" applyBorder="1"/>
    <xf numFmtId="0" fontId="0" fillId="6" borderId="1" xfId="0" applyFill="1" applyBorder="1"/>
    <xf numFmtId="0" fontId="6" fillId="2" borderId="2" xfId="0" applyFont="1" applyFill="1" applyBorder="1" applyAlignment="1">
      <alignment horizontal="center" vertical="center" wrapText="1"/>
    </xf>
    <xf numFmtId="167" fontId="7" fillId="2" borderId="2" xfId="1" applyNumberFormat="1" applyFont="1" applyFill="1" applyBorder="1" applyAlignment="1">
      <alignment horizontal="center" vertical="center"/>
    </xf>
    <xf numFmtId="164" fontId="0" fillId="2" borderId="1" xfId="0" applyNumberFormat="1" applyFill="1" applyBorder="1"/>
    <xf numFmtId="167" fontId="0" fillId="2" borderId="1" xfId="1" applyNumberFormat="1" applyFont="1" applyFill="1" applyBorder="1"/>
    <xf numFmtId="167" fontId="0" fillId="2" borderId="1" xfId="0" applyNumberFormat="1" applyFill="1" applyBorder="1"/>
    <xf numFmtId="166" fontId="0" fillId="2" borderId="0" xfId="0" applyNumberFormat="1" applyFill="1"/>
    <xf numFmtId="0" fontId="0" fillId="2" borderId="2" xfId="0" applyFill="1" applyBorder="1" applyAlignment="1">
      <alignment vertical="center" wrapText="1"/>
    </xf>
    <xf numFmtId="15" fontId="0" fillId="2" borderId="1" xfId="0" applyNumberFormat="1" applyFont="1" applyFill="1" applyBorder="1" applyAlignment="1">
      <alignment vertical="center"/>
    </xf>
    <xf numFmtId="0" fontId="6" fillId="2" borderId="2" xfId="2" applyFont="1" applyFill="1" applyBorder="1" applyAlignment="1">
      <alignment horizontal="center" vertical="center"/>
    </xf>
    <xf numFmtId="0" fontId="8" fillId="2" borderId="2" xfId="0" applyFont="1" applyFill="1" applyBorder="1" applyAlignment="1">
      <alignment horizontal="justify" vertical="center"/>
    </xf>
    <xf numFmtId="166" fontId="9" fillId="2" borderId="2" xfId="1" applyNumberFormat="1" applyFont="1" applyFill="1" applyBorder="1" applyAlignment="1">
      <alignment vertical="center"/>
    </xf>
    <xf numFmtId="164" fontId="3" fillId="2" borderId="2" xfId="2" applyNumberFormat="1" applyFont="1" applyFill="1" applyBorder="1" applyAlignment="1">
      <alignment vertical="center"/>
    </xf>
    <xf numFmtId="164" fontId="6" fillId="2" borderId="2" xfId="2" applyNumberFormat="1" applyFont="1" applyFill="1" applyBorder="1" applyAlignment="1">
      <alignment vertical="center"/>
    </xf>
    <xf numFmtId="0" fontId="5" fillId="2" borderId="2" xfId="2" applyFont="1" applyFill="1" applyBorder="1" applyAlignment="1">
      <alignment horizontal="center" vertical="center"/>
    </xf>
    <xf numFmtId="167" fontId="0" fillId="2" borderId="0" xfId="0" applyNumberFormat="1" applyFill="1"/>
    <xf numFmtId="0" fontId="0" fillId="3" borderId="0" xfId="0" applyFill="1" applyBorder="1" applyAlignment="1">
      <alignment vertical="center"/>
    </xf>
    <xf numFmtId="0" fontId="0" fillId="0" borderId="0" xfId="0" applyBorder="1"/>
    <xf numFmtId="0" fontId="12" fillId="2" borderId="4" xfId="0" applyFont="1" applyFill="1" applyBorder="1" applyAlignment="1">
      <alignment vertical="center" wrapText="1"/>
    </xf>
    <xf numFmtId="1" fontId="2" fillId="2" borderId="4" xfId="0" applyNumberFormat="1" applyFont="1" applyFill="1" applyBorder="1" applyAlignment="1">
      <alignment horizontal="center" vertical="center"/>
    </xf>
    <xf numFmtId="0" fontId="0" fillId="2" borderId="1" xfId="0" applyFill="1" applyBorder="1"/>
    <xf numFmtId="0" fontId="5" fillId="2" borderId="2" xfId="2" applyFont="1" applyFill="1" applyBorder="1" applyAlignment="1">
      <alignment horizontal="right" vertical="center"/>
    </xf>
    <xf numFmtId="1" fontId="2" fillId="2" borderId="1" xfId="0" applyNumberFormat="1" applyFont="1" applyFill="1" applyBorder="1" applyAlignment="1">
      <alignment vertical="center"/>
    </xf>
    <xf numFmtId="15" fontId="0" fillId="2" borderId="7" xfId="0" applyNumberFormat="1" applyFont="1" applyFill="1" applyBorder="1" applyAlignment="1">
      <alignment vertical="center"/>
    </xf>
    <xf numFmtId="0" fontId="3" fillId="2" borderId="7" xfId="2" applyFont="1" applyFill="1" applyBorder="1" applyAlignment="1">
      <alignment horizontal="right" vertical="center"/>
    </xf>
    <xf numFmtId="0" fontId="0" fillId="2" borderId="7" xfId="0" applyFill="1" applyBorder="1" applyAlignment="1">
      <alignment vertical="center" wrapText="1"/>
    </xf>
    <xf numFmtId="0" fontId="5" fillId="2" borderId="7" xfId="2" applyFont="1" applyFill="1" applyBorder="1" applyAlignment="1">
      <alignment horizontal="center" vertical="center" wrapText="1"/>
    </xf>
    <xf numFmtId="49" fontId="5" fillId="4" borderId="7" xfId="2" applyNumberFormat="1" applyFont="1" applyFill="1" applyBorder="1" applyAlignment="1">
      <alignment horizontal="center" vertical="center"/>
    </xf>
    <xf numFmtId="0" fontId="6" fillId="2" borderId="7" xfId="2" applyFont="1" applyFill="1" applyBorder="1" applyAlignment="1">
      <alignment horizontal="left" vertical="center" wrapText="1"/>
    </xf>
    <xf numFmtId="167" fontId="7" fillId="2" borderId="7" xfId="1" applyNumberFormat="1" applyFont="1" applyFill="1" applyBorder="1" applyAlignment="1">
      <alignment horizontal="center" vertical="center" wrapText="1"/>
    </xf>
    <xf numFmtId="0" fontId="13" fillId="2" borderId="7" xfId="2" applyFont="1" applyFill="1" applyBorder="1" applyAlignment="1">
      <alignment vertical="center" wrapText="1"/>
    </xf>
    <xf numFmtId="164" fontId="5" fillId="2" borderId="7" xfId="2" applyNumberFormat="1" applyFont="1" applyFill="1" applyBorder="1" applyAlignment="1">
      <alignment horizontal="center" vertical="center" wrapText="1"/>
    </xf>
    <xf numFmtId="167" fontId="3" fillId="2" borderId="7" xfId="1" applyNumberFormat="1" applyFont="1" applyFill="1" applyBorder="1" applyAlignment="1">
      <alignment horizontal="center" vertical="center" wrapText="1"/>
    </xf>
    <xf numFmtId="0" fontId="3" fillId="2" borderId="7" xfId="2" applyFill="1" applyBorder="1" applyAlignment="1">
      <alignment horizontal="center" vertical="center" wrapText="1"/>
    </xf>
    <xf numFmtId="1" fontId="2" fillId="2" borderId="7" xfId="0" applyNumberFormat="1" applyFont="1" applyFill="1" applyBorder="1" applyAlignment="1">
      <alignment vertical="center"/>
    </xf>
    <xf numFmtId="0" fontId="3" fillId="2" borderId="7" xfId="2" applyFont="1" applyFill="1" applyBorder="1" applyAlignment="1">
      <alignment horizontal="center" vertical="center" wrapText="1"/>
    </xf>
    <xf numFmtId="0" fontId="11" fillId="2" borderId="1" xfId="0" applyFont="1" applyFill="1" applyBorder="1" applyAlignment="1">
      <alignment vertical="center" wrapText="1"/>
    </xf>
    <xf numFmtId="1" fontId="2" fillId="2" borderId="8" xfId="0" applyNumberFormat="1" applyFont="1" applyFill="1" applyBorder="1" applyAlignment="1">
      <alignment vertical="center"/>
    </xf>
    <xf numFmtId="0" fontId="0" fillId="3" borderId="1" xfId="0" applyFill="1" applyBorder="1" applyAlignment="1">
      <alignment vertical="center"/>
    </xf>
    <xf numFmtId="0" fontId="3" fillId="2" borderId="1" xfId="2" applyFont="1" applyFill="1" applyBorder="1" applyAlignment="1">
      <alignment horizontal="right" vertical="center" wrapText="1"/>
    </xf>
    <xf numFmtId="49" fontId="5" fillId="5" borderId="7" xfId="2" applyNumberFormat="1" applyFont="1" applyFill="1" applyBorder="1" applyAlignment="1">
      <alignment horizontal="center" vertical="center"/>
    </xf>
    <xf numFmtId="0" fontId="3" fillId="5" borderId="7" xfId="2" applyFill="1" applyBorder="1" applyAlignment="1">
      <alignment horizontal="center" vertical="center" wrapText="1"/>
    </xf>
    <xf numFmtId="1" fontId="2" fillId="5" borderId="7" xfId="0" applyNumberFormat="1" applyFont="1" applyFill="1" applyBorder="1" applyAlignment="1">
      <alignment vertical="center"/>
    </xf>
    <xf numFmtId="0" fontId="3" fillId="5" borderId="7" xfId="2" applyFont="1" applyFill="1" applyBorder="1" applyAlignment="1">
      <alignment horizontal="center" vertical="center" wrapText="1"/>
    </xf>
    <xf numFmtId="15" fontId="0" fillId="5" borderId="7" xfId="0" applyNumberFormat="1" applyFont="1" applyFill="1" applyBorder="1" applyAlignment="1">
      <alignment vertical="center"/>
    </xf>
    <xf numFmtId="0" fontId="3" fillId="5" borderId="7" xfId="2" applyFont="1" applyFill="1" applyBorder="1" applyAlignment="1">
      <alignment horizontal="right" vertical="center"/>
    </xf>
    <xf numFmtId="0" fontId="0" fillId="5" borderId="7" xfId="0" applyFill="1" applyBorder="1" applyAlignment="1">
      <alignment vertical="center" wrapText="1"/>
    </xf>
    <xf numFmtId="0" fontId="5" fillId="5" borderId="7" xfId="2" applyFont="1" applyFill="1" applyBorder="1" applyAlignment="1">
      <alignment horizontal="center" vertical="center" wrapText="1"/>
    </xf>
    <xf numFmtId="0" fontId="6" fillId="5" borderId="7" xfId="2" applyFont="1" applyFill="1" applyBorder="1" applyAlignment="1">
      <alignment horizontal="left" vertical="center" wrapText="1"/>
    </xf>
    <xf numFmtId="167" fontId="7" fillId="5" borderId="7" xfId="1" applyNumberFormat="1" applyFont="1" applyFill="1" applyBorder="1" applyAlignment="1">
      <alignment horizontal="center" vertical="center" wrapText="1"/>
    </xf>
    <xf numFmtId="0" fontId="13" fillId="5" borderId="7" xfId="2" applyFont="1" applyFill="1" applyBorder="1" applyAlignment="1">
      <alignment vertical="center" wrapText="1"/>
    </xf>
    <xf numFmtId="164" fontId="5" fillId="5" borderId="7" xfId="2" applyNumberFormat="1" applyFont="1" applyFill="1" applyBorder="1" applyAlignment="1">
      <alignment horizontal="center" vertical="center" wrapText="1"/>
    </xf>
    <xf numFmtId="167" fontId="3" fillId="5" borderId="7" xfId="1" applyNumberFormat="1" applyFont="1" applyFill="1" applyBorder="1" applyAlignment="1">
      <alignment horizontal="center" vertical="center" wrapText="1"/>
    </xf>
    <xf numFmtId="0" fontId="11" fillId="5" borderId="7" xfId="0" applyFont="1" applyFill="1" applyBorder="1" applyAlignment="1">
      <alignment vertical="center" wrapText="1"/>
    </xf>
    <xf numFmtId="1" fontId="2" fillId="2" borderId="2" xfId="0" applyNumberFormat="1" applyFont="1" applyFill="1" applyBorder="1" applyAlignment="1">
      <alignment vertical="center"/>
    </xf>
    <xf numFmtId="0" fontId="0" fillId="3" borderId="2" xfId="0" applyFill="1" applyBorder="1" applyAlignment="1">
      <alignment vertical="center"/>
    </xf>
    <xf numFmtId="49" fontId="5" fillId="2" borderId="7" xfId="2" applyNumberFormat="1" applyFont="1" applyFill="1" applyBorder="1" applyAlignment="1">
      <alignment horizontal="center" vertical="center"/>
    </xf>
    <xf numFmtId="167" fontId="7" fillId="2" borderId="3" xfId="1" applyNumberFormat="1" applyFont="1" applyFill="1" applyBorder="1" applyAlignment="1">
      <alignment horizontal="center" vertical="center"/>
    </xf>
    <xf numFmtId="15" fontId="14" fillId="2" borderId="4" xfId="0" applyNumberFormat="1" applyFont="1" applyFill="1" applyBorder="1" applyAlignment="1">
      <alignment horizontal="left" vertical="center"/>
    </xf>
    <xf numFmtId="15" fontId="14" fillId="2" borderId="5" xfId="0" applyNumberFormat="1" applyFont="1" applyFill="1" applyBorder="1" applyAlignment="1">
      <alignment horizontal="left" vertical="center"/>
    </xf>
    <xf numFmtId="15" fontId="14" fillId="2" borderId="6" xfId="0" applyNumberFormat="1" applyFont="1" applyFill="1" applyBorder="1" applyAlignment="1">
      <alignment horizontal="left" vertical="center"/>
    </xf>
    <xf numFmtId="49" fontId="5" fillId="4" borderId="3" xfId="2" applyNumberFormat="1" applyFont="1" applyFill="1" applyBorder="1" applyAlignment="1">
      <alignment horizontal="center" vertical="center"/>
    </xf>
    <xf numFmtId="0" fontId="3" fillId="2" borderId="3" xfId="2" applyFont="1" applyFill="1" applyBorder="1" applyAlignment="1">
      <alignment horizontal="center" vertical="center"/>
    </xf>
    <xf numFmtId="15" fontId="0" fillId="2" borderId="3" xfId="0" applyNumberFormat="1" applyFill="1" applyBorder="1" applyAlignment="1">
      <alignment horizontal="center" vertical="center"/>
    </xf>
    <xf numFmtId="0" fontId="6" fillId="2" borderId="3" xfId="0" applyFont="1" applyFill="1" applyBorder="1" applyAlignment="1">
      <alignment horizontal="center" vertical="center" wrapText="1"/>
    </xf>
  </cellXfs>
  <cellStyles count="3">
    <cellStyle name="Millares" xfId="1" builtinId="3"/>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ospital/Desktop/GICI/DISPONIBILIDADES/RELACI&#211;N%20DE%20DISPONIBILIDADES/DISPONIBILIDADES%202021/DISPONIBILIDADES%20FEBRERO%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PONIBILIDADES"/>
      <sheetName val="juridica"/>
    </sheetNames>
    <sheetDataSet>
      <sheetData sheetId="0">
        <row r="41">
          <cell r="H41">
            <v>1946</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65"/>
  <sheetViews>
    <sheetView tabSelected="1" workbookViewId="0">
      <pane ySplit="1" topLeftCell="A44" activePane="bottomLeft" state="frozen"/>
      <selection pane="bottomLeft" activeCell="C45" sqref="C45"/>
    </sheetView>
  </sheetViews>
  <sheetFormatPr baseColWidth="10" defaultRowHeight="15" x14ac:dyDescent="0.25"/>
  <cols>
    <col min="1" max="1" width="16" customWidth="1"/>
    <col min="2" max="2" width="25.140625" style="11" customWidth="1"/>
    <col min="3" max="3" width="17.85546875" style="11" bestFit="1" customWidth="1"/>
    <col min="4" max="4" width="18.85546875" style="11" customWidth="1"/>
    <col min="5" max="5" width="11.42578125" style="11"/>
    <col min="6" max="6" width="19.140625" style="19" customWidth="1"/>
    <col min="7" max="7" width="16.85546875" style="11" bestFit="1" customWidth="1"/>
    <col min="8" max="8" width="54.85546875" style="11" customWidth="1"/>
    <col min="9" max="9" width="15.28515625" style="11" customWidth="1"/>
    <col min="10" max="10" width="13.28515625" style="11" customWidth="1"/>
    <col min="11" max="13" width="11.42578125" style="11"/>
    <col min="14" max="14" width="12" style="11" bestFit="1" customWidth="1"/>
    <col min="15" max="16" width="11.42578125" style="11"/>
    <col min="17" max="17" width="15.140625" style="48" customWidth="1"/>
    <col min="18" max="36" width="11.42578125" style="45"/>
    <col min="195" max="195" width="12" bestFit="1" customWidth="1"/>
    <col min="197" max="197" width="15.28515625" customWidth="1"/>
    <col min="202" max="202" width="12" bestFit="1" customWidth="1"/>
    <col min="451" max="451" width="12" bestFit="1" customWidth="1"/>
    <col min="453" max="453" width="15.28515625" customWidth="1"/>
    <col min="458" max="458" width="12" bestFit="1" customWidth="1"/>
    <col min="707" max="707" width="12" bestFit="1" customWidth="1"/>
    <col min="709" max="709" width="15.28515625" customWidth="1"/>
    <col min="714" max="714" width="12" bestFit="1" customWidth="1"/>
    <col min="963" max="963" width="12" bestFit="1" customWidth="1"/>
    <col min="965" max="965" width="15.28515625" customWidth="1"/>
    <col min="970" max="970" width="12" bestFit="1" customWidth="1"/>
    <col min="1219" max="1219" width="12" bestFit="1" customWidth="1"/>
    <col min="1221" max="1221" width="15.28515625" customWidth="1"/>
    <col min="1226" max="1226" width="12" bestFit="1" customWidth="1"/>
    <col min="1475" max="1475" width="12" bestFit="1" customWidth="1"/>
    <col min="1477" max="1477" width="15.28515625" customWidth="1"/>
    <col min="1482" max="1482" width="12" bestFit="1" customWidth="1"/>
    <col min="1731" max="1731" width="12" bestFit="1" customWidth="1"/>
    <col min="1733" max="1733" width="15.28515625" customWidth="1"/>
    <col min="1738" max="1738" width="12" bestFit="1" customWidth="1"/>
    <col min="1987" max="1987" width="12" bestFit="1" customWidth="1"/>
    <col min="1989" max="1989" width="15.28515625" customWidth="1"/>
    <col min="1994" max="1994" width="12" bestFit="1" customWidth="1"/>
    <col min="2243" max="2243" width="12" bestFit="1" customWidth="1"/>
    <col min="2245" max="2245" width="15.28515625" customWidth="1"/>
    <col min="2250" max="2250" width="12" bestFit="1" customWidth="1"/>
    <col min="2499" max="2499" width="12" bestFit="1" customWidth="1"/>
    <col min="2501" max="2501" width="15.28515625" customWidth="1"/>
    <col min="2506" max="2506" width="12" bestFit="1" customWidth="1"/>
    <col min="2755" max="2755" width="12" bestFit="1" customWidth="1"/>
    <col min="2757" max="2757" width="15.28515625" customWidth="1"/>
    <col min="2762" max="2762" width="12" bestFit="1" customWidth="1"/>
    <col min="3011" max="3011" width="12" bestFit="1" customWidth="1"/>
    <col min="3013" max="3013" width="15.28515625" customWidth="1"/>
    <col min="3018" max="3018" width="12" bestFit="1" customWidth="1"/>
    <col min="3267" max="3267" width="12" bestFit="1" customWidth="1"/>
    <col min="3269" max="3269" width="15.28515625" customWidth="1"/>
    <col min="3274" max="3274" width="12" bestFit="1" customWidth="1"/>
    <col min="3523" max="3523" width="12" bestFit="1" customWidth="1"/>
    <col min="3525" max="3525" width="15.28515625" customWidth="1"/>
    <col min="3530" max="3530" width="12" bestFit="1" customWidth="1"/>
    <col min="3779" max="3779" width="12" bestFit="1" customWidth="1"/>
    <col min="3781" max="3781" width="15.28515625" customWidth="1"/>
    <col min="3786" max="3786" width="12" bestFit="1" customWidth="1"/>
    <col min="4035" max="4035" width="12" bestFit="1" customWidth="1"/>
    <col min="4037" max="4037" width="15.28515625" customWidth="1"/>
    <col min="4042" max="4042" width="12" bestFit="1" customWidth="1"/>
    <col min="4291" max="4291" width="12" bestFit="1" customWidth="1"/>
    <col min="4293" max="4293" width="15.28515625" customWidth="1"/>
    <col min="4298" max="4298" width="12" bestFit="1" customWidth="1"/>
    <col min="4547" max="4547" width="12" bestFit="1" customWidth="1"/>
    <col min="4549" max="4549" width="15.28515625" customWidth="1"/>
    <col min="4554" max="4554" width="12" bestFit="1" customWidth="1"/>
    <col min="4803" max="4803" width="12" bestFit="1" customWidth="1"/>
    <col min="4805" max="4805" width="15.28515625" customWidth="1"/>
    <col min="4810" max="4810" width="12" bestFit="1" customWidth="1"/>
    <col min="5059" max="5059" width="12" bestFit="1" customWidth="1"/>
    <col min="5061" max="5061" width="15.28515625" customWidth="1"/>
    <col min="5066" max="5066" width="12" bestFit="1" customWidth="1"/>
    <col min="5315" max="5315" width="12" bestFit="1" customWidth="1"/>
    <col min="5317" max="5317" width="15.28515625" customWidth="1"/>
    <col min="5322" max="5322" width="12" bestFit="1" customWidth="1"/>
    <col min="5571" max="5571" width="12" bestFit="1" customWidth="1"/>
    <col min="5573" max="5573" width="15.28515625" customWidth="1"/>
    <col min="5578" max="5578" width="12" bestFit="1" customWidth="1"/>
    <col min="5827" max="5827" width="12" bestFit="1" customWidth="1"/>
    <col min="5829" max="5829" width="15.28515625" customWidth="1"/>
    <col min="5834" max="5834" width="12" bestFit="1" customWidth="1"/>
    <col min="6083" max="6083" width="12" bestFit="1" customWidth="1"/>
    <col min="6085" max="6085" width="15.28515625" customWidth="1"/>
    <col min="6090" max="6090" width="12" bestFit="1" customWidth="1"/>
    <col min="6339" max="6339" width="12" bestFit="1" customWidth="1"/>
    <col min="6341" max="6341" width="15.28515625" customWidth="1"/>
    <col min="6346" max="6346" width="12" bestFit="1" customWidth="1"/>
    <col min="6595" max="6595" width="12" bestFit="1" customWidth="1"/>
    <col min="6597" max="6597" width="15.28515625" customWidth="1"/>
    <col min="6602" max="6602" width="12" bestFit="1" customWidth="1"/>
    <col min="6851" max="6851" width="12" bestFit="1" customWidth="1"/>
    <col min="6853" max="6853" width="15.28515625" customWidth="1"/>
    <col min="6858" max="6858" width="12" bestFit="1" customWidth="1"/>
    <col min="7107" max="7107" width="12" bestFit="1" customWidth="1"/>
    <col min="7109" max="7109" width="15.28515625" customWidth="1"/>
    <col min="7114" max="7114" width="12" bestFit="1" customWidth="1"/>
    <col min="7363" max="7363" width="12" bestFit="1" customWidth="1"/>
    <col min="7365" max="7365" width="15.28515625" customWidth="1"/>
    <col min="7370" max="7370" width="12" bestFit="1" customWidth="1"/>
    <col min="7619" max="7619" width="12" bestFit="1" customWidth="1"/>
    <col min="7621" max="7621" width="15.28515625" customWidth="1"/>
    <col min="7626" max="7626" width="12" bestFit="1" customWidth="1"/>
    <col min="7875" max="7875" width="12" bestFit="1" customWidth="1"/>
    <col min="7877" max="7877" width="15.28515625" customWidth="1"/>
    <col min="7882" max="7882" width="12" bestFit="1" customWidth="1"/>
    <col min="8131" max="8131" width="12" bestFit="1" customWidth="1"/>
    <col min="8133" max="8133" width="15.28515625" customWidth="1"/>
    <col min="8138" max="8138" width="12" bestFit="1" customWidth="1"/>
    <col min="8387" max="8387" width="12" bestFit="1" customWidth="1"/>
    <col min="8389" max="8389" width="15.28515625" customWidth="1"/>
    <col min="8394" max="8394" width="12" bestFit="1" customWidth="1"/>
    <col min="8643" max="8643" width="12" bestFit="1" customWidth="1"/>
    <col min="8645" max="8645" width="15.28515625" customWidth="1"/>
    <col min="8650" max="8650" width="12" bestFit="1" customWidth="1"/>
    <col min="8899" max="8899" width="12" bestFit="1" customWidth="1"/>
    <col min="8901" max="8901" width="15.28515625" customWidth="1"/>
    <col min="8906" max="8906" width="12" bestFit="1" customWidth="1"/>
    <col min="9155" max="9155" width="12" bestFit="1" customWidth="1"/>
    <col min="9157" max="9157" width="15.28515625" customWidth="1"/>
    <col min="9162" max="9162" width="12" bestFit="1" customWidth="1"/>
    <col min="9411" max="9411" width="12" bestFit="1" customWidth="1"/>
    <col min="9413" max="9413" width="15.28515625" customWidth="1"/>
    <col min="9418" max="9418" width="12" bestFit="1" customWidth="1"/>
    <col min="9667" max="9667" width="12" bestFit="1" customWidth="1"/>
    <col min="9669" max="9669" width="15.28515625" customWidth="1"/>
    <col min="9674" max="9674" width="12" bestFit="1" customWidth="1"/>
    <col min="9923" max="9923" width="12" bestFit="1" customWidth="1"/>
    <col min="9925" max="9925" width="15.28515625" customWidth="1"/>
    <col min="9930" max="9930" width="12" bestFit="1" customWidth="1"/>
    <col min="10179" max="10179" width="12" bestFit="1" customWidth="1"/>
    <col min="10181" max="10181" width="15.28515625" customWidth="1"/>
    <col min="10186" max="10186" width="12" bestFit="1" customWidth="1"/>
    <col min="10435" max="10435" width="12" bestFit="1" customWidth="1"/>
    <col min="10437" max="10437" width="15.28515625" customWidth="1"/>
    <col min="10442" max="10442" width="12" bestFit="1" customWidth="1"/>
    <col min="10691" max="10691" width="12" bestFit="1" customWidth="1"/>
    <col min="10693" max="10693" width="15.28515625" customWidth="1"/>
    <col min="10698" max="10698" width="12" bestFit="1" customWidth="1"/>
    <col min="10947" max="10947" width="12" bestFit="1" customWidth="1"/>
    <col min="10949" max="10949" width="15.28515625" customWidth="1"/>
    <col min="10954" max="10954" width="12" bestFit="1" customWidth="1"/>
    <col min="11203" max="11203" width="12" bestFit="1" customWidth="1"/>
    <col min="11205" max="11205" width="15.28515625" customWidth="1"/>
    <col min="11210" max="11210" width="12" bestFit="1" customWidth="1"/>
    <col min="11459" max="11459" width="12" bestFit="1" customWidth="1"/>
    <col min="11461" max="11461" width="15.28515625" customWidth="1"/>
    <col min="11466" max="11466" width="12" bestFit="1" customWidth="1"/>
    <col min="11715" max="11715" width="12" bestFit="1" customWidth="1"/>
    <col min="11717" max="11717" width="15.28515625" customWidth="1"/>
    <col min="11722" max="11722" width="12" bestFit="1" customWidth="1"/>
    <col min="11971" max="11971" width="12" bestFit="1" customWidth="1"/>
    <col min="11973" max="11973" width="15.28515625" customWidth="1"/>
    <col min="11978" max="11978" width="12" bestFit="1" customWidth="1"/>
    <col min="12227" max="12227" width="12" bestFit="1" customWidth="1"/>
    <col min="12229" max="12229" width="15.28515625" customWidth="1"/>
    <col min="12234" max="12234" width="12" bestFit="1" customWidth="1"/>
    <col min="12483" max="12483" width="12" bestFit="1" customWidth="1"/>
    <col min="12485" max="12485" width="15.28515625" customWidth="1"/>
    <col min="12490" max="12490" width="12" bestFit="1" customWidth="1"/>
    <col min="12739" max="12739" width="12" bestFit="1" customWidth="1"/>
    <col min="12741" max="12741" width="15.28515625" customWidth="1"/>
    <col min="12746" max="12746" width="12" bestFit="1" customWidth="1"/>
    <col min="12995" max="12995" width="12" bestFit="1" customWidth="1"/>
    <col min="12997" max="12997" width="15.28515625" customWidth="1"/>
    <col min="13002" max="13002" width="12" bestFit="1" customWidth="1"/>
    <col min="13251" max="13251" width="12" bestFit="1" customWidth="1"/>
    <col min="13253" max="13253" width="15.28515625" customWidth="1"/>
    <col min="13258" max="13258" width="12" bestFit="1" customWidth="1"/>
    <col min="13507" max="13507" width="12" bestFit="1" customWidth="1"/>
    <col min="13509" max="13509" width="15.28515625" customWidth="1"/>
    <col min="13514" max="13514" width="12" bestFit="1" customWidth="1"/>
    <col min="13763" max="13763" width="12" bestFit="1" customWidth="1"/>
    <col min="13765" max="13765" width="15.28515625" customWidth="1"/>
    <col min="13770" max="13770" width="12" bestFit="1" customWidth="1"/>
    <col min="14019" max="14019" width="12" bestFit="1" customWidth="1"/>
    <col min="14021" max="14021" width="15.28515625" customWidth="1"/>
    <col min="14026" max="14026" width="12" bestFit="1" customWidth="1"/>
    <col min="14275" max="14275" width="12" bestFit="1" customWidth="1"/>
    <col min="14277" max="14277" width="15.28515625" customWidth="1"/>
    <col min="14282" max="14282" width="12" bestFit="1" customWidth="1"/>
    <col min="14531" max="14531" width="12" bestFit="1" customWidth="1"/>
    <col min="14533" max="14533" width="15.28515625" customWidth="1"/>
    <col min="14538" max="14538" width="12" bestFit="1" customWidth="1"/>
    <col min="14787" max="14787" width="12" bestFit="1" customWidth="1"/>
    <col min="14789" max="14789" width="15.28515625" customWidth="1"/>
    <col min="14794" max="14794" width="12" bestFit="1" customWidth="1"/>
    <col min="15043" max="15043" width="12" bestFit="1" customWidth="1"/>
    <col min="15045" max="15045" width="15.28515625" customWidth="1"/>
    <col min="15050" max="15050" width="12" bestFit="1" customWidth="1"/>
    <col min="15299" max="15299" width="12" bestFit="1" customWidth="1"/>
    <col min="15301" max="15301" width="15.28515625" customWidth="1"/>
    <col min="15306" max="15306" width="12" bestFit="1" customWidth="1"/>
    <col min="15555" max="15555" width="12" bestFit="1" customWidth="1"/>
    <col min="15557" max="15557" width="15.28515625" customWidth="1"/>
    <col min="15562" max="15562" width="12" bestFit="1" customWidth="1"/>
    <col min="15811" max="15811" width="12" bestFit="1" customWidth="1"/>
    <col min="15813" max="15813" width="15.28515625" customWidth="1"/>
    <col min="15818" max="15818" width="12" bestFit="1" customWidth="1"/>
    <col min="16067" max="16067" width="12" bestFit="1" customWidth="1"/>
    <col min="16069" max="16069" width="15.28515625" customWidth="1"/>
    <col min="16074" max="16074" width="12" bestFit="1" customWidth="1"/>
  </cols>
  <sheetData>
    <row r="1" spans="1:17" s="18" customFormat="1" ht="51.75" customHeight="1" x14ac:dyDescent="0.25">
      <c r="A1" s="17" t="s">
        <v>0</v>
      </c>
      <c r="B1" s="14" t="s">
        <v>1</v>
      </c>
      <c r="C1" s="14" t="s">
        <v>2</v>
      </c>
      <c r="D1" s="14" t="s">
        <v>3</v>
      </c>
      <c r="E1" s="21" t="s">
        <v>4</v>
      </c>
      <c r="F1" s="15" t="s">
        <v>5</v>
      </c>
      <c r="G1" s="14" t="s">
        <v>6</v>
      </c>
      <c r="H1" s="14" t="s">
        <v>18</v>
      </c>
      <c r="I1" s="16" t="s">
        <v>20</v>
      </c>
      <c r="J1" s="16" t="s">
        <v>19</v>
      </c>
      <c r="K1" s="14" t="s">
        <v>7</v>
      </c>
      <c r="L1" s="14" t="s">
        <v>8</v>
      </c>
      <c r="M1" s="14" t="s">
        <v>9</v>
      </c>
      <c r="N1" s="14" t="s">
        <v>10</v>
      </c>
      <c r="O1" s="14" t="s">
        <v>11</v>
      </c>
      <c r="P1" s="46" t="s">
        <v>12</v>
      </c>
      <c r="Q1" s="14" t="s">
        <v>13</v>
      </c>
    </row>
    <row r="2" spans="1:17" s="18" customFormat="1" ht="93" customHeight="1" x14ac:dyDescent="0.25">
      <c r="A2" s="51">
        <v>44229</v>
      </c>
      <c r="B2" s="52" t="s">
        <v>31</v>
      </c>
      <c r="C2" s="53" t="s">
        <v>14</v>
      </c>
      <c r="D2" s="54" t="s">
        <v>26</v>
      </c>
      <c r="E2" s="55" t="s">
        <v>25</v>
      </c>
      <c r="F2" s="56" t="s">
        <v>27</v>
      </c>
      <c r="G2" s="57">
        <v>77173953</v>
      </c>
      <c r="H2" s="58" t="s">
        <v>28</v>
      </c>
      <c r="I2" s="59">
        <v>3367297</v>
      </c>
      <c r="J2" s="60">
        <v>0</v>
      </c>
      <c r="K2" s="60">
        <v>0</v>
      </c>
      <c r="L2" s="60">
        <v>0</v>
      </c>
      <c r="M2" s="60">
        <v>0</v>
      </c>
      <c r="N2" s="60">
        <f t="shared" ref="N2" si="0">+I2-J2-K2-L2-M2</f>
        <v>3367297</v>
      </c>
      <c r="O2" s="61" t="s">
        <v>22</v>
      </c>
      <c r="P2" s="62" t="s">
        <v>29</v>
      </c>
      <c r="Q2" s="63" t="s">
        <v>15</v>
      </c>
    </row>
    <row r="3" spans="1:17" s="64" customFormat="1" ht="93" customHeight="1" x14ac:dyDescent="0.25">
      <c r="A3" s="51">
        <v>44229</v>
      </c>
      <c r="B3" s="3" t="s">
        <v>32</v>
      </c>
      <c r="C3" s="13" t="s">
        <v>14</v>
      </c>
      <c r="D3" s="4" t="s">
        <v>26</v>
      </c>
      <c r="E3" s="55" t="s">
        <v>33</v>
      </c>
      <c r="F3" s="25" t="s">
        <v>30</v>
      </c>
      <c r="G3" s="24">
        <v>27018948</v>
      </c>
      <c r="H3" s="23" t="s">
        <v>28</v>
      </c>
      <c r="I3" s="26">
        <v>958941</v>
      </c>
      <c r="J3" s="22">
        <v>0</v>
      </c>
      <c r="K3" s="22">
        <v>0</v>
      </c>
      <c r="L3" s="22">
        <v>0</v>
      </c>
      <c r="M3" s="22">
        <v>0</v>
      </c>
      <c r="N3" s="22">
        <f>I3</f>
        <v>958941</v>
      </c>
      <c r="O3" s="61" t="s">
        <v>22</v>
      </c>
      <c r="P3" s="62" t="s">
        <v>29</v>
      </c>
      <c r="Q3" s="63" t="s">
        <v>15</v>
      </c>
    </row>
    <row r="4" spans="1:17" s="64" customFormat="1" ht="93" customHeight="1" x14ac:dyDescent="0.25">
      <c r="A4" s="51">
        <v>44229</v>
      </c>
      <c r="B4" s="3" t="s">
        <v>32</v>
      </c>
      <c r="C4" s="13" t="s">
        <v>14</v>
      </c>
      <c r="D4" s="4" t="s">
        <v>26</v>
      </c>
      <c r="E4" s="55" t="s">
        <v>34</v>
      </c>
      <c r="F4" s="25" t="s">
        <v>35</v>
      </c>
      <c r="G4" s="24">
        <v>27014613</v>
      </c>
      <c r="H4" s="23" t="s">
        <v>28</v>
      </c>
      <c r="I4" s="26">
        <v>1442767</v>
      </c>
      <c r="J4" s="22">
        <v>0</v>
      </c>
      <c r="K4" s="22">
        <v>0</v>
      </c>
      <c r="L4" s="22">
        <v>0</v>
      </c>
      <c r="M4" s="22">
        <v>0</v>
      </c>
      <c r="N4" s="22">
        <f>I4</f>
        <v>1442767</v>
      </c>
      <c r="O4" s="61" t="s">
        <v>22</v>
      </c>
      <c r="P4" s="62" t="s">
        <v>29</v>
      </c>
      <c r="Q4" s="63" t="s">
        <v>15</v>
      </c>
    </row>
    <row r="5" spans="1:17" s="64" customFormat="1" ht="93" customHeight="1" x14ac:dyDescent="0.25">
      <c r="A5" s="36">
        <v>44230</v>
      </c>
      <c r="B5" s="3" t="s">
        <v>36</v>
      </c>
      <c r="C5" s="13" t="s">
        <v>14</v>
      </c>
      <c r="D5" s="4" t="s">
        <v>38</v>
      </c>
      <c r="E5" s="55" t="s">
        <v>39</v>
      </c>
      <c r="F5" s="25" t="s">
        <v>37</v>
      </c>
      <c r="G5" s="24">
        <v>77169129</v>
      </c>
      <c r="H5" s="23" t="s">
        <v>40</v>
      </c>
      <c r="I5" s="26">
        <v>2035000</v>
      </c>
      <c r="J5" s="22">
        <v>0</v>
      </c>
      <c r="K5" s="22">
        <v>0</v>
      </c>
      <c r="L5" s="22">
        <v>0</v>
      </c>
      <c r="M5" s="22">
        <v>0</v>
      </c>
      <c r="N5" s="22">
        <f>I5</f>
        <v>2035000</v>
      </c>
      <c r="O5" s="61" t="s">
        <v>22</v>
      </c>
      <c r="P5" s="62" t="s">
        <v>29</v>
      </c>
      <c r="Q5" s="63" t="s">
        <v>15</v>
      </c>
    </row>
    <row r="6" spans="1:17" s="64" customFormat="1" ht="93" customHeight="1" x14ac:dyDescent="0.25">
      <c r="A6" s="36">
        <v>44230</v>
      </c>
      <c r="B6" s="3" t="s">
        <v>44</v>
      </c>
      <c r="C6" s="13" t="s">
        <v>14</v>
      </c>
      <c r="D6" s="4" t="s">
        <v>43</v>
      </c>
      <c r="E6" s="55" t="s">
        <v>45</v>
      </c>
      <c r="F6" s="25" t="s">
        <v>41</v>
      </c>
      <c r="G6" s="24">
        <v>1119817332</v>
      </c>
      <c r="H6" s="23" t="s">
        <v>42</v>
      </c>
      <c r="I6" s="26">
        <v>1000000</v>
      </c>
      <c r="J6" s="22">
        <v>0</v>
      </c>
      <c r="K6" s="22">
        <v>0</v>
      </c>
      <c r="L6" s="22">
        <v>0</v>
      </c>
      <c r="M6" s="22">
        <v>0</v>
      </c>
      <c r="N6" s="22">
        <v>1000000</v>
      </c>
      <c r="O6" s="61" t="s">
        <v>22</v>
      </c>
      <c r="P6" s="62" t="s">
        <v>29</v>
      </c>
      <c r="Q6" s="63" t="s">
        <v>15</v>
      </c>
    </row>
    <row r="7" spans="1:17" s="64" customFormat="1" ht="93" customHeight="1" x14ac:dyDescent="0.25">
      <c r="A7" s="36">
        <v>44230</v>
      </c>
      <c r="B7" s="3" t="s">
        <v>31</v>
      </c>
      <c r="C7" s="13" t="s">
        <v>14</v>
      </c>
      <c r="D7" s="4" t="s">
        <v>38</v>
      </c>
      <c r="E7" s="55" t="s">
        <v>47</v>
      </c>
      <c r="F7" s="25" t="s">
        <v>46</v>
      </c>
      <c r="G7" s="24">
        <v>1121331579</v>
      </c>
      <c r="H7" s="23" t="s">
        <v>48</v>
      </c>
      <c r="I7" s="26">
        <v>2500000</v>
      </c>
      <c r="J7" s="22">
        <v>0</v>
      </c>
      <c r="K7" s="22">
        <v>0</v>
      </c>
      <c r="L7" s="22">
        <v>0</v>
      </c>
      <c r="M7" s="22">
        <v>0</v>
      </c>
      <c r="N7" s="22">
        <f t="shared" ref="N7:N13" si="1">I7</f>
        <v>2500000</v>
      </c>
      <c r="O7" s="61" t="s">
        <v>22</v>
      </c>
      <c r="P7" s="62" t="s">
        <v>29</v>
      </c>
      <c r="Q7" s="63" t="s">
        <v>15</v>
      </c>
    </row>
    <row r="8" spans="1:17" s="64" customFormat="1" ht="93" customHeight="1" x14ac:dyDescent="0.25">
      <c r="A8" s="36">
        <v>44230</v>
      </c>
      <c r="B8" s="3" t="s">
        <v>31</v>
      </c>
      <c r="C8" s="13" t="s">
        <v>14</v>
      </c>
      <c r="D8" s="4" t="s">
        <v>38</v>
      </c>
      <c r="E8" s="55" t="s">
        <v>50</v>
      </c>
      <c r="F8" s="25" t="s">
        <v>49</v>
      </c>
      <c r="G8" s="24">
        <v>1065570610</v>
      </c>
      <c r="H8" s="23" t="s">
        <v>51</v>
      </c>
      <c r="I8" s="26">
        <v>1800000</v>
      </c>
      <c r="J8" s="22">
        <v>0</v>
      </c>
      <c r="K8" s="22">
        <v>0</v>
      </c>
      <c r="L8" s="22">
        <v>0</v>
      </c>
      <c r="M8" s="22">
        <v>0</v>
      </c>
      <c r="N8" s="22">
        <f t="shared" si="1"/>
        <v>1800000</v>
      </c>
      <c r="O8" s="61" t="s">
        <v>22</v>
      </c>
      <c r="P8" s="62" t="s">
        <v>29</v>
      </c>
      <c r="Q8" s="63" t="s">
        <v>15</v>
      </c>
    </row>
    <row r="9" spans="1:17" s="64" customFormat="1" ht="93" customHeight="1" x14ac:dyDescent="0.25">
      <c r="A9" s="36">
        <v>44230</v>
      </c>
      <c r="B9" s="3" t="s">
        <v>31</v>
      </c>
      <c r="C9" s="13" t="s">
        <v>14</v>
      </c>
      <c r="D9" s="4" t="s">
        <v>38</v>
      </c>
      <c r="E9" s="55" t="s">
        <v>54</v>
      </c>
      <c r="F9" s="25" t="s">
        <v>52</v>
      </c>
      <c r="G9" s="24">
        <v>1119816485</v>
      </c>
      <c r="H9" s="23" t="s">
        <v>53</v>
      </c>
      <c r="I9" s="26">
        <v>1800000</v>
      </c>
      <c r="J9" s="22">
        <v>0</v>
      </c>
      <c r="K9" s="22">
        <v>0</v>
      </c>
      <c r="L9" s="22">
        <v>0</v>
      </c>
      <c r="M9" s="22">
        <v>0</v>
      </c>
      <c r="N9" s="22">
        <f t="shared" si="1"/>
        <v>1800000</v>
      </c>
      <c r="O9" s="61" t="s">
        <v>22</v>
      </c>
      <c r="P9" s="62" t="s">
        <v>29</v>
      </c>
      <c r="Q9" s="63" t="s">
        <v>15</v>
      </c>
    </row>
    <row r="10" spans="1:17" s="64" customFormat="1" ht="93" customHeight="1" x14ac:dyDescent="0.25">
      <c r="A10" s="36">
        <v>44230</v>
      </c>
      <c r="B10" s="3" t="s">
        <v>32</v>
      </c>
      <c r="C10" s="13" t="s">
        <v>14</v>
      </c>
      <c r="D10" s="4" t="s">
        <v>43</v>
      </c>
      <c r="E10" s="55" t="s">
        <v>57</v>
      </c>
      <c r="F10" s="25" t="s">
        <v>55</v>
      </c>
      <c r="G10" s="24">
        <v>1065591345</v>
      </c>
      <c r="H10" s="23" t="s">
        <v>56</v>
      </c>
      <c r="I10" s="26">
        <v>1000000</v>
      </c>
      <c r="J10" s="22">
        <v>0</v>
      </c>
      <c r="K10" s="22">
        <v>0</v>
      </c>
      <c r="L10" s="22">
        <v>0</v>
      </c>
      <c r="M10" s="22">
        <v>0</v>
      </c>
      <c r="N10" s="22">
        <f t="shared" si="1"/>
        <v>1000000</v>
      </c>
      <c r="O10" s="61" t="s">
        <v>22</v>
      </c>
      <c r="P10" s="62" t="s">
        <v>29</v>
      </c>
      <c r="Q10" s="63" t="s">
        <v>15</v>
      </c>
    </row>
    <row r="11" spans="1:17" s="64" customFormat="1" ht="93" customHeight="1" x14ac:dyDescent="0.25">
      <c r="A11" s="36">
        <v>44230</v>
      </c>
      <c r="B11" s="3" t="s">
        <v>31</v>
      </c>
      <c r="C11" s="13" t="s">
        <v>14</v>
      </c>
      <c r="D11" s="4" t="s">
        <v>38</v>
      </c>
      <c r="E11" s="55" t="s">
        <v>60</v>
      </c>
      <c r="F11" s="25" t="s">
        <v>58</v>
      </c>
      <c r="G11" s="24">
        <v>40800072</v>
      </c>
      <c r="H11" s="23" t="s">
        <v>59</v>
      </c>
      <c r="I11" s="26">
        <v>1700000</v>
      </c>
      <c r="J11" s="22">
        <v>0</v>
      </c>
      <c r="K11" s="22">
        <v>0</v>
      </c>
      <c r="L11" s="22">
        <v>0</v>
      </c>
      <c r="M11" s="22">
        <v>0</v>
      </c>
      <c r="N11" s="22">
        <f t="shared" si="1"/>
        <v>1700000</v>
      </c>
      <c r="O11" s="61" t="s">
        <v>22</v>
      </c>
      <c r="P11" s="62" t="s">
        <v>29</v>
      </c>
      <c r="Q11" s="63" t="s">
        <v>15</v>
      </c>
    </row>
    <row r="12" spans="1:17" s="64" customFormat="1" ht="93" customHeight="1" x14ac:dyDescent="0.25">
      <c r="A12" s="36">
        <v>44230</v>
      </c>
      <c r="B12" s="3" t="s">
        <v>36</v>
      </c>
      <c r="C12" s="13" t="s">
        <v>14</v>
      </c>
      <c r="D12" s="4" t="s">
        <v>38</v>
      </c>
      <c r="E12" s="55" t="s">
        <v>63</v>
      </c>
      <c r="F12" s="25" t="s">
        <v>65</v>
      </c>
      <c r="G12" s="24" t="s">
        <v>66</v>
      </c>
      <c r="H12" s="23" t="s">
        <v>67</v>
      </c>
      <c r="I12" s="26">
        <v>908526</v>
      </c>
      <c r="J12" s="22">
        <v>0</v>
      </c>
      <c r="K12" s="22">
        <v>0</v>
      </c>
      <c r="L12" s="22">
        <v>0</v>
      </c>
      <c r="M12" s="22">
        <v>0</v>
      </c>
      <c r="N12" s="22">
        <f t="shared" si="1"/>
        <v>908526</v>
      </c>
      <c r="O12" s="61" t="s">
        <v>22</v>
      </c>
      <c r="P12" s="62" t="s">
        <v>29</v>
      </c>
      <c r="Q12" s="63" t="s">
        <v>15</v>
      </c>
    </row>
    <row r="13" spans="1:17" s="64" customFormat="1" ht="93" customHeight="1" x14ac:dyDescent="0.25">
      <c r="A13" s="36">
        <v>44230</v>
      </c>
      <c r="B13" s="3" t="s">
        <v>36</v>
      </c>
      <c r="C13" s="13" t="s">
        <v>14</v>
      </c>
      <c r="D13" s="4" t="s">
        <v>38</v>
      </c>
      <c r="E13" s="55" t="s">
        <v>64</v>
      </c>
      <c r="F13" s="25" t="s">
        <v>61</v>
      </c>
      <c r="G13" s="24">
        <v>17973937</v>
      </c>
      <c r="H13" s="23" t="s">
        <v>62</v>
      </c>
      <c r="I13" s="26">
        <v>3500000</v>
      </c>
      <c r="J13" s="22">
        <v>0</v>
      </c>
      <c r="K13" s="22">
        <v>0</v>
      </c>
      <c r="L13" s="22">
        <v>0</v>
      </c>
      <c r="M13" s="22">
        <v>0</v>
      </c>
      <c r="N13" s="22">
        <f t="shared" si="1"/>
        <v>3500000</v>
      </c>
      <c r="O13" s="61" t="s">
        <v>22</v>
      </c>
      <c r="P13" s="62" t="s">
        <v>29</v>
      </c>
      <c r="Q13" s="63" t="s">
        <v>15</v>
      </c>
    </row>
    <row r="14" spans="1:17" s="64" customFormat="1" ht="93" customHeight="1" x14ac:dyDescent="0.25">
      <c r="A14" s="36">
        <v>44230</v>
      </c>
      <c r="B14" s="3" t="s">
        <v>36</v>
      </c>
      <c r="C14" s="13" t="s">
        <v>14</v>
      </c>
      <c r="D14" s="4" t="s">
        <v>38</v>
      </c>
      <c r="E14" s="55" t="s">
        <v>69</v>
      </c>
      <c r="F14" s="25" t="s">
        <v>68</v>
      </c>
      <c r="G14" s="24">
        <v>1119836356</v>
      </c>
      <c r="H14" s="23" t="s">
        <v>62</v>
      </c>
      <c r="I14" s="26">
        <v>3500000</v>
      </c>
      <c r="J14" s="22">
        <v>0</v>
      </c>
      <c r="K14" s="22">
        <v>0</v>
      </c>
      <c r="L14" s="22">
        <v>0</v>
      </c>
      <c r="M14" s="22">
        <v>0</v>
      </c>
      <c r="N14" s="22">
        <v>3500000</v>
      </c>
      <c r="O14" s="61" t="s">
        <v>22</v>
      </c>
      <c r="P14" s="62" t="s">
        <v>29</v>
      </c>
      <c r="Q14" s="63" t="s">
        <v>15</v>
      </c>
    </row>
    <row r="15" spans="1:17" s="64" customFormat="1" ht="93" customHeight="1" x14ac:dyDescent="0.25">
      <c r="A15" s="36">
        <v>44231</v>
      </c>
      <c r="B15" s="3" t="s">
        <v>32</v>
      </c>
      <c r="C15" s="13" t="s">
        <v>14</v>
      </c>
      <c r="D15" s="4" t="s">
        <v>43</v>
      </c>
      <c r="E15" s="55" t="s">
        <v>72</v>
      </c>
      <c r="F15" s="25" t="s">
        <v>70</v>
      </c>
      <c r="G15" s="24">
        <v>84101530</v>
      </c>
      <c r="H15" s="23" t="s">
        <v>71</v>
      </c>
      <c r="I15" s="26">
        <v>1000000</v>
      </c>
      <c r="J15" s="22">
        <v>0</v>
      </c>
      <c r="K15" s="22">
        <v>0</v>
      </c>
      <c r="L15" s="22">
        <v>0</v>
      </c>
      <c r="M15" s="22">
        <v>0</v>
      </c>
      <c r="N15" s="22">
        <f t="shared" ref="N15:N34" si="2">I15</f>
        <v>1000000</v>
      </c>
      <c r="O15" s="61" t="s">
        <v>22</v>
      </c>
      <c r="P15" s="62" t="s">
        <v>29</v>
      </c>
      <c r="Q15" s="63" t="s">
        <v>15</v>
      </c>
    </row>
    <row r="16" spans="1:17" s="64" customFormat="1" ht="93" customHeight="1" x14ac:dyDescent="0.25">
      <c r="A16" s="36">
        <v>44231</v>
      </c>
      <c r="B16" s="3" t="s">
        <v>32</v>
      </c>
      <c r="C16" s="13" t="s">
        <v>14</v>
      </c>
      <c r="D16" s="4" t="s">
        <v>43</v>
      </c>
      <c r="E16" s="55" t="s">
        <v>76</v>
      </c>
      <c r="F16" s="25" t="s">
        <v>73</v>
      </c>
      <c r="G16" s="24">
        <v>40801546</v>
      </c>
      <c r="H16" s="23" t="s">
        <v>56</v>
      </c>
      <c r="I16" s="26">
        <v>1000000</v>
      </c>
      <c r="J16" s="22">
        <v>0</v>
      </c>
      <c r="K16" s="22">
        <v>0</v>
      </c>
      <c r="L16" s="22">
        <v>0</v>
      </c>
      <c r="M16" s="22">
        <v>0</v>
      </c>
      <c r="N16" s="22">
        <f t="shared" si="2"/>
        <v>1000000</v>
      </c>
      <c r="O16" s="61" t="s">
        <v>22</v>
      </c>
      <c r="P16" s="62" t="s">
        <v>29</v>
      </c>
      <c r="Q16" s="63" t="s">
        <v>15</v>
      </c>
    </row>
    <row r="17" spans="1:17" s="64" customFormat="1" ht="93" customHeight="1" x14ac:dyDescent="0.25">
      <c r="A17" s="36">
        <v>44231</v>
      </c>
      <c r="B17" s="3" t="s">
        <v>32</v>
      </c>
      <c r="C17" s="13" t="s">
        <v>14</v>
      </c>
      <c r="D17" s="4" t="s">
        <v>43</v>
      </c>
      <c r="E17" s="55" t="s">
        <v>77</v>
      </c>
      <c r="F17" s="25" t="s">
        <v>74</v>
      </c>
      <c r="G17" s="24">
        <v>49782282</v>
      </c>
      <c r="H17" s="23" t="s">
        <v>75</v>
      </c>
      <c r="I17" s="26">
        <v>1000000</v>
      </c>
      <c r="J17" s="22">
        <v>0</v>
      </c>
      <c r="K17" s="22">
        <v>0</v>
      </c>
      <c r="L17" s="22">
        <v>0</v>
      </c>
      <c r="M17" s="22">
        <v>0</v>
      </c>
      <c r="N17" s="22">
        <f t="shared" si="2"/>
        <v>1000000</v>
      </c>
      <c r="O17" s="61" t="s">
        <v>22</v>
      </c>
      <c r="P17" s="62" t="s">
        <v>29</v>
      </c>
      <c r="Q17" s="63" t="s">
        <v>15</v>
      </c>
    </row>
    <row r="18" spans="1:17" s="64" customFormat="1" ht="93" customHeight="1" x14ac:dyDescent="0.25">
      <c r="A18" s="36">
        <v>44231</v>
      </c>
      <c r="B18" s="3" t="s">
        <v>32</v>
      </c>
      <c r="C18" s="13" t="s">
        <v>14</v>
      </c>
      <c r="D18" s="4" t="s">
        <v>43</v>
      </c>
      <c r="E18" s="55" t="s">
        <v>79</v>
      </c>
      <c r="F18" s="25" t="s">
        <v>78</v>
      </c>
      <c r="G18" s="24">
        <v>36491032</v>
      </c>
      <c r="H18" s="23" t="s">
        <v>56</v>
      </c>
      <c r="I18" s="26">
        <v>1000000</v>
      </c>
      <c r="J18" s="22">
        <v>0</v>
      </c>
      <c r="K18" s="22">
        <v>0</v>
      </c>
      <c r="L18" s="22">
        <v>0</v>
      </c>
      <c r="M18" s="22">
        <v>0</v>
      </c>
      <c r="N18" s="22">
        <f t="shared" si="2"/>
        <v>1000000</v>
      </c>
      <c r="O18" s="61" t="s">
        <v>22</v>
      </c>
      <c r="P18" s="62" t="s">
        <v>29</v>
      </c>
      <c r="Q18" s="63" t="s">
        <v>15</v>
      </c>
    </row>
    <row r="19" spans="1:17" s="64" customFormat="1" ht="93" customHeight="1" x14ac:dyDescent="0.25">
      <c r="A19" s="36">
        <v>44231</v>
      </c>
      <c r="B19" s="3" t="s">
        <v>84</v>
      </c>
      <c r="C19" s="13" t="s">
        <v>14</v>
      </c>
      <c r="D19" s="4" t="s">
        <v>83</v>
      </c>
      <c r="E19" s="55" t="s">
        <v>82</v>
      </c>
      <c r="F19" s="25" t="s">
        <v>80</v>
      </c>
      <c r="G19" s="24">
        <v>49742091</v>
      </c>
      <c r="H19" s="23" t="s">
        <v>81</v>
      </c>
      <c r="I19" s="26">
        <v>908526</v>
      </c>
      <c r="J19" s="22">
        <v>0</v>
      </c>
      <c r="K19" s="22">
        <v>0</v>
      </c>
      <c r="L19" s="22">
        <v>0</v>
      </c>
      <c r="M19" s="22">
        <v>0</v>
      </c>
      <c r="N19" s="22">
        <f t="shared" si="2"/>
        <v>908526</v>
      </c>
      <c r="O19" s="61" t="s">
        <v>22</v>
      </c>
      <c r="P19" s="62" t="s">
        <v>29</v>
      </c>
      <c r="Q19" s="63" t="s">
        <v>15</v>
      </c>
    </row>
    <row r="20" spans="1:17" s="64" customFormat="1" ht="93" customHeight="1" x14ac:dyDescent="0.25">
      <c r="A20" s="36">
        <v>44231</v>
      </c>
      <c r="B20" s="3" t="s">
        <v>32</v>
      </c>
      <c r="C20" s="13" t="s">
        <v>14</v>
      </c>
      <c r="D20" s="4" t="s">
        <v>43</v>
      </c>
      <c r="E20" s="55" t="s">
        <v>86</v>
      </c>
      <c r="F20" s="25" t="s">
        <v>85</v>
      </c>
      <c r="G20" s="24">
        <v>1119816611</v>
      </c>
      <c r="H20" s="23" t="s">
        <v>87</v>
      </c>
      <c r="I20" s="26">
        <v>1000000</v>
      </c>
      <c r="J20" s="22">
        <v>0</v>
      </c>
      <c r="K20" s="22">
        <v>0</v>
      </c>
      <c r="L20" s="22">
        <v>0</v>
      </c>
      <c r="M20" s="22">
        <v>0</v>
      </c>
      <c r="N20" s="22">
        <f t="shared" si="2"/>
        <v>1000000</v>
      </c>
      <c r="O20" s="61" t="s">
        <v>22</v>
      </c>
      <c r="P20" s="62" t="s">
        <v>29</v>
      </c>
      <c r="Q20" s="63" t="s">
        <v>15</v>
      </c>
    </row>
    <row r="21" spans="1:17" s="64" customFormat="1" ht="93" customHeight="1" x14ac:dyDescent="0.25">
      <c r="A21" s="36">
        <v>44238</v>
      </c>
      <c r="B21" s="3" t="s">
        <v>92</v>
      </c>
      <c r="C21" s="13" t="s">
        <v>14</v>
      </c>
      <c r="D21" s="4" t="s">
        <v>93</v>
      </c>
      <c r="E21" s="55" t="s">
        <v>91</v>
      </c>
      <c r="F21" s="25" t="s">
        <v>88</v>
      </c>
      <c r="G21" s="24" t="s">
        <v>89</v>
      </c>
      <c r="H21" s="23" t="s">
        <v>90</v>
      </c>
      <c r="I21" s="26">
        <v>7259870</v>
      </c>
      <c r="J21" s="22">
        <v>0</v>
      </c>
      <c r="K21" s="22">
        <v>0</v>
      </c>
      <c r="L21" s="22">
        <v>0</v>
      </c>
      <c r="M21" s="22">
        <v>0</v>
      </c>
      <c r="N21" s="22">
        <f t="shared" si="2"/>
        <v>7259870</v>
      </c>
      <c r="O21" s="61" t="s">
        <v>94</v>
      </c>
      <c r="P21" s="62">
        <v>530513555</v>
      </c>
      <c r="Q21" s="63" t="s">
        <v>15</v>
      </c>
    </row>
    <row r="22" spans="1:17" s="64" customFormat="1" ht="93" customHeight="1" x14ac:dyDescent="0.25">
      <c r="A22" s="36">
        <v>44238</v>
      </c>
      <c r="B22" s="3" t="s">
        <v>92</v>
      </c>
      <c r="C22" s="13" t="s">
        <v>14</v>
      </c>
      <c r="D22" s="4" t="s">
        <v>93</v>
      </c>
      <c r="E22" s="55" t="s">
        <v>95</v>
      </c>
      <c r="F22" s="25" t="s">
        <v>96</v>
      </c>
      <c r="G22" s="24">
        <v>8001443313</v>
      </c>
      <c r="H22" s="23" t="s">
        <v>97</v>
      </c>
      <c r="I22" s="26">
        <v>1300481</v>
      </c>
      <c r="J22" s="22">
        <v>0</v>
      </c>
      <c r="K22" s="22">
        <v>0</v>
      </c>
      <c r="L22" s="22">
        <v>0</v>
      </c>
      <c r="M22" s="22">
        <v>0</v>
      </c>
      <c r="N22" s="22">
        <f t="shared" si="2"/>
        <v>1300481</v>
      </c>
      <c r="O22" s="61" t="s">
        <v>94</v>
      </c>
      <c r="P22" s="62">
        <v>530513555</v>
      </c>
      <c r="Q22" s="63" t="s">
        <v>15</v>
      </c>
    </row>
    <row r="23" spans="1:17" s="64" customFormat="1" ht="93" customHeight="1" x14ac:dyDescent="0.25">
      <c r="A23" s="36">
        <v>44238</v>
      </c>
      <c r="B23" s="3" t="s">
        <v>103</v>
      </c>
      <c r="C23" s="13" t="s">
        <v>14</v>
      </c>
      <c r="D23" s="4" t="s">
        <v>102</v>
      </c>
      <c r="E23" s="55" t="s">
        <v>99</v>
      </c>
      <c r="F23" s="25" t="s">
        <v>98</v>
      </c>
      <c r="G23" s="24" t="s">
        <v>100</v>
      </c>
      <c r="H23" s="23" t="s">
        <v>101</v>
      </c>
      <c r="I23" s="26">
        <v>3401000</v>
      </c>
      <c r="J23" s="22">
        <v>0</v>
      </c>
      <c r="K23" s="22">
        <v>0</v>
      </c>
      <c r="L23" s="22">
        <v>0</v>
      </c>
      <c r="M23" s="22">
        <v>0</v>
      </c>
      <c r="N23" s="22">
        <f t="shared" si="2"/>
        <v>3401000</v>
      </c>
      <c r="O23" s="61" t="s">
        <v>22</v>
      </c>
      <c r="P23" s="62" t="s">
        <v>29</v>
      </c>
      <c r="Q23" s="63" t="s">
        <v>15</v>
      </c>
    </row>
    <row r="24" spans="1:17" s="64" customFormat="1" ht="93" customHeight="1" x14ac:dyDescent="0.25">
      <c r="A24" s="36">
        <v>44238</v>
      </c>
      <c r="B24" s="3" t="s">
        <v>104</v>
      </c>
      <c r="C24" s="13" t="s">
        <v>14</v>
      </c>
      <c r="D24" s="4" t="s">
        <v>105</v>
      </c>
      <c r="E24" s="55" t="s">
        <v>106</v>
      </c>
      <c r="F24" s="25" t="s">
        <v>98</v>
      </c>
      <c r="G24" s="24" t="s">
        <v>100</v>
      </c>
      <c r="H24" s="23" t="s">
        <v>107</v>
      </c>
      <c r="I24" s="26">
        <v>79200</v>
      </c>
      <c r="J24" s="22">
        <v>0</v>
      </c>
      <c r="K24" s="22">
        <v>0</v>
      </c>
      <c r="L24" s="22">
        <v>0</v>
      </c>
      <c r="M24" s="22">
        <v>0</v>
      </c>
      <c r="N24" s="22">
        <f t="shared" si="2"/>
        <v>79200</v>
      </c>
      <c r="O24" s="61" t="s">
        <v>22</v>
      </c>
      <c r="P24" s="62" t="s">
        <v>29</v>
      </c>
      <c r="Q24" s="63" t="s">
        <v>15</v>
      </c>
    </row>
    <row r="25" spans="1:17" s="64" customFormat="1" ht="93" customHeight="1" x14ac:dyDescent="0.25">
      <c r="A25" s="36">
        <v>44238</v>
      </c>
      <c r="B25" s="3" t="s">
        <v>36</v>
      </c>
      <c r="C25" s="13" t="s">
        <v>14</v>
      </c>
      <c r="D25" s="4" t="s">
        <v>38</v>
      </c>
      <c r="E25" s="55" t="s">
        <v>109</v>
      </c>
      <c r="F25" s="25" t="s">
        <v>108</v>
      </c>
      <c r="G25" s="24">
        <v>84101413</v>
      </c>
      <c r="H25" s="23" t="s">
        <v>110</v>
      </c>
      <c r="I25" s="26">
        <v>2000000</v>
      </c>
      <c r="J25" s="22">
        <v>0</v>
      </c>
      <c r="K25" s="22">
        <v>0</v>
      </c>
      <c r="L25" s="22">
        <v>0</v>
      </c>
      <c r="M25" s="22">
        <v>0</v>
      </c>
      <c r="N25" s="22">
        <f t="shared" si="2"/>
        <v>2000000</v>
      </c>
      <c r="O25" s="61" t="s">
        <v>22</v>
      </c>
      <c r="P25" s="62" t="s">
        <v>29</v>
      </c>
      <c r="Q25" s="63" t="s">
        <v>15</v>
      </c>
    </row>
    <row r="26" spans="1:17" s="64" customFormat="1" ht="93" customHeight="1" x14ac:dyDescent="0.25">
      <c r="A26" s="36">
        <v>44238</v>
      </c>
      <c r="B26" s="3" t="s">
        <v>188</v>
      </c>
      <c r="C26" s="13" t="s">
        <v>14</v>
      </c>
      <c r="D26" s="4" t="s">
        <v>189</v>
      </c>
      <c r="E26" s="55" t="s">
        <v>112</v>
      </c>
      <c r="F26" s="25" t="s">
        <v>111</v>
      </c>
      <c r="G26" s="24">
        <v>40798712</v>
      </c>
      <c r="H26" s="23" t="s">
        <v>190</v>
      </c>
      <c r="I26" s="26">
        <v>206000</v>
      </c>
      <c r="J26" s="22">
        <v>0</v>
      </c>
      <c r="K26" s="22">
        <v>0</v>
      </c>
      <c r="L26" s="22">
        <v>0</v>
      </c>
      <c r="M26" s="22">
        <v>0</v>
      </c>
      <c r="N26" s="22">
        <f t="shared" si="2"/>
        <v>206000</v>
      </c>
      <c r="O26" s="61" t="s">
        <v>22</v>
      </c>
      <c r="P26" s="62" t="s">
        <v>29</v>
      </c>
      <c r="Q26" s="63" t="s">
        <v>15</v>
      </c>
    </row>
    <row r="27" spans="1:17" s="64" customFormat="1" ht="93" customHeight="1" x14ac:dyDescent="0.25">
      <c r="A27" s="36">
        <v>44239</v>
      </c>
      <c r="B27" s="3" t="s">
        <v>114</v>
      </c>
      <c r="C27" s="13" t="s">
        <v>14</v>
      </c>
      <c r="D27" s="4" t="s">
        <v>189</v>
      </c>
      <c r="E27" s="55" t="s">
        <v>116</v>
      </c>
      <c r="F27" s="25" t="s">
        <v>113</v>
      </c>
      <c r="G27" s="24" t="s">
        <v>100</v>
      </c>
      <c r="H27" s="23" t="s">
        <v>192</v>
      </c>
      <c r="I27" s="26">
        <v>5473000</v>
      </c>
      <c r="J27" s="22">
        <v>0</v>
      </c>
      <c r="K27" s="22">
        <v>0</v>
      </c>
      <c r="L27" s="22">
        <v>0</v>
      </c>
      <c r="M27" s="22">
        <v>0</v>
      </c>
      <c r="N27" s="22">
        <f t="shared" si="2"/>
        <v>5473000</v>
      </c>
      <c r="O27" s="61" t="s">
        <v>22</v>
      </c>
      <c r="P27" s="62" t="s">
        <v>29</v>
      </c>
      <c r="Q27" s="63" t="s">
        <v>15</v>
      </c>
    </row>
    <row r="28" spans="1:17" s="64" customFormat="1" ht="93" customHeight="1" x14ac:dyDescent="0.25">
      <c r="A28" s="36">
        <v>44239</v>
      </c>
      <c r="B28" s="3" t="s">
        <v>177</v>
      </c>
      <c r="C28" s="13" t="s">
        <v>14</v>
      </c>
      <c r="D28" s="4" t="s">
        <v>115</v>
      </c>
      <c r="E28" s="55" t="s">
        <v>117</v>
      </c>
      <c r="F28" s="25" t="s">
        <v>113</v>
      </c>
      <c r="G28" s="24" t="s">
        <v>100</v>
      </c>
      <c r="H28" s="23" t="s">
        <v>118</v>
      </c>
      <c r="I28" s="26">
        <v>675000</v>
      </c>
      <c r="J28" s="22">
        <v>0</v>
      </c>
      <c r="K28" s="22">
        <v>0</v>
      </c>
      <c r="L28" s="22">
        <v>0</v>
      </c>
      <c r="M28" s="22">
        <v>0</v>
      </c>
      <c r="N28" s="22">
        <f t="shared" si="2"/>
        <v>675000</v>
      </c>
      <c r="O28" s="61" t="s">
        <v>23</v>
      </c>
      <c r="P28" s="62">
        <v>300050085</v>
      </c>
      <c r="Q28" s="63" t="s">
        <v>15</v>
      </c>
    </row>
    <row r="29" spans="1:17" s="64" customFormat="1" ht="93" customHeight="1" x14ac:dyDescent="0.25">
      <c r="A29" s="36">
        <v>44239</v>
      </c>
      <c r="B29" s="3" t="s">
        <v>188</v>
      </c>
      <c r="C29" s="13" t="s">
        <v>14</v>
      </c>
      <c r="D29" s="4" t="s">
        <v>189</v>
      </c>
      <c r="E29" s="55" t="s">
        <v>119</v>
      </c>
      <c r="F29" s="25" t="s">
        <v>120</v>
      </c>
      <c r="G29" s="24">
        <v>1119817211</v>
      </c>
      <c r="H29" s="23" t="s">
        <v>199</v>
      </c>
      <c r="I29" s="26">
        <v>1800000</v>
      </c>
      <c r="J29" s="22">
        <v>0</v>
      </c>
      <c r="K29" s="22">
        <v>0</v>
      </c>
      <c r="L29" s="22">
        <v>0</v>
      </c>
      <c r="M29" s="22">
        <v>0</v>
      </c>
      <c r="N29" s="22">
        <f t="shared" si="2"/>
        <v>1800000</v>
      </c>
      <c r="O29" s="61" t="s">
        <v>22</v>
      </c>
      <c r="P29" s="62" t="s">
        <v>29</v>
      </c>
      <c r="Q29" s="63" t="s">
        <v>15</v>
      </c>
    </row>
    <row r="30" spans="1:17" s="64" customFormat="1" ht="93" customHeight="1" x14ac:dyDescent="0.25">
      <c r="A30" s="36">
        <v>44239</v>
      </c>
      <c r="B30" s="3" t="s">
        <v>188</v>
      </c>
      <c r="C30" s="13" t="s">
        <v>14</v>
      </c>
      <c r="D30" s="4" t="s">
        <v>189</v>
      </c>
      <c r="E30" s="55" t="s">
        <v>121</v>
      </c>
      <c r="F30" s="25" t="s">
        <v>122</v>
      </c>
      <c r="G30" s="24">
        <v>1119817426</v>
      </c>
      <c r="H30" s="23" t="s">
        <v>199</v>
      </c>
      <c r="I30" s="26">
        <v>1800000</v>
      </c>
      <c r="J30" s="22">
        <v>0</v>
      </c>
      <c r="K30" s="22">
        <v>0</v>
      </c>
      <c r="L30" s="22">
        <v>0</v>
      </c>
      <c r="M30" s="22">
        <v>0</v>
      </c>
      <c r="N30" s="22">
        <f t="shared" si="2"/>
        <v>1800000</v>
      </c>
      <c r="O30" s="61" t="s">
        <v>22</v>
      </c>
      <c r="P30" s="62" t="s">
        <v>29</v>
      </c>
      <c r="Q30" s="63" t="s">
        <v>15</v>
      </c>
    </row>
    <row r="31" spans="1:17" s="64" customFormat="1" ht="93" customHeight="1" x14ac:dyDescent="0.25">
      <c r="A31" s="36">
        <v>44239</v>
      </c>
      <c r="B31" s="3" t="s">
        <v>188</v>
      </c>
      <c r="C31" s="13" t="s">
        <v>14</v>
      </c>
      <c r="D31" s="4" t="s">
        <v>189</v>
      </c>
      <c r="E31" s="55" t="s">
        <v>124</v>
      </c>
      <c r="F31" s="25" t="s">
        <v>123</v>
      </c>
      <c r="G31" s="24">
        <v>60265641</v>
      </c>
      <c r="H31" s="23" t="s">
        <v>198</v>
      </c>
      <c r="I31" s="26">
        <v>1800000</v>
      </c>
      <c r="J31" s="22">
        <v>0</v>
      </c>
      <c r="K31" s="22">
        <v>0</v>
      </c>
      <c r="L31" s="22">
        <v>0</v>
      </c>
      <c r="M31" s="22">
        <v>0</v>
      </c>
      <c r="N31" s="22">
        <f t="shared" si="2"/>
        <v>1800000</v>
      </c>
      <c r="O31" s="61" t="s">
        <v>22</v>
      </c>
      <c r="P31" s="62" t="s">
        <v>29</v>
      </c>
      <c r="Q31" s="63" t="s">
        <v>15</v>
      </c>
    </row>
    <row r="32" spans="1:17" s="64" customFormat="1" ht="93" customHeight="1" x14ac:dyDescent="0.25">
      <c r="A32" s="36">
        <v>44239</v>
      </c>
      <c r="B32" s="3" t="s">
        <v>188</v>
      </c>
      <c r="C32" s="13" t="s">
        <v>14</v>
      </c>
      <c r="D32" s="4" t="s">
        <v>189</v>
      </c>
      <c r="E32" s="55" t="s">
        <v>126</v>
      </c>
      <c r="F32" s="25" t="s">
        <v>125</v>
      </c>
      <c r="G32" s="24">
        <v>1065203739</v>
      </c>
      <c r="H32" s="23" t="s">
        <v>197</v>
      </c>
      <c r="I32" s="26">
        <v>2100000</v>
      </c>
      <c r="J32" s="22">
        <v>0</v>
      </c>
      <c r="K32" s="22">
        <v>0</v>
      </c>
      <c r="L32" s="22">
        <v>0</v>
      </c>
      <c r="M32" s="22">
        <v>0</v>
      </c>
      <c r="N32" s="22">
        <f t="shared" si="2"/>
        <v>2100000</v>
      </c>
      <c r="O32" s="61" t="s">
        <v>22</v>
      </c>
      <c r="P32" s="62" t="s">
        <v>29</v>
      </c>
      <c r="Q32" s="63" t="s">
        <v>15</v>
      </c>
    </row>
    <row r="33" spans="1:17" s="64" customFormat="1" ht="93" customHeight="1" x14ac:dyDescent="0.25">
      <c r="A33" s="36">
        <v>44239</v>
      </c>
      <c r="B33" s="3" t="s">
        <v>188</v>
      </c>
      <c r="C33" s="13" t="s">
        <v>14</v>
      </c>
      <c r="D33" s="4" t="s">
        <v>189</v>
      </c>
      <c r="E33" s="55" t="s">
        <v>129</v>
      </c>
      <c r="F33" s="25" t="s">
        <v>127</v>
      </c>
      <c r="G33" s="24">
        <v>77191679</v>
      </c>
      <c r="H33" s="23" t="s">
        <v>196</v>
      </c>
      <c r="I33" s="26">
        <v>1800000</v>
      </c>
      <c r="J33" s="22">
        <v>0</v>
      </c>
      <c r="K33" s="22">
        <v>0</v>
      </c>
      <c r="L33" s="22">
        <v>0</v>
      </c>
      <c r="M33" s="22">
        <v>0</v>
      </c>
      <c r="N33" s="22">
        <f t="shared" si="2"/>
        <v>1800000</v>
      </c>
      <c r="O33" s="61" t="s">
        <v>22</v>
      </c>
      <c r="P33" s="62" t="s">
        <v>29</v>
      </c>
      <c r="Q33" s="63" t="s">
        <v>15</v>
      </c>
    </row>
    <row r="34" spans="1:17" s="64" customFormat="1" ht="93" customHeight="1" x14ac:dyDescent="0.25">
      <c r="A34" s="36">
        <v>44239</v>
      </c>
      <c r="B34" s="3" t="s">
        <v>188</v>
      </c>
      <c r="C34" s="13" t="s">
        <v>14</v>
      </c>
      <c r="D34" s="4" t="s">
        <v>189</v>
      </c>
      <c r="E34" s="55" t="s">
        <v>130</v>
      </c>
      <c r="F34" s="25" t="s">
        <v>128</v>
      </c>
      <c r="G34" s="24">
        <v>1091675669</v>
      </c>
      <c r="H34" s="23" t="s">
        <v>195</v>
      </c>
      <c r="I34" s="26">
        <v>1800000</v>
      </c>
      <c r="J34" s="22">
        <v>0</v>
      </c>
      <c r="K34" s="22">
        <v>0</v>
      </c>
      <c r="L34" s="22">
        <v>0</v>
      </c>
      <c r="M34" s="22">
        <v>0</v>
      </c>
      <c r="N34" s="22">
        <f t="shared" si="2"/>
        <v>1800000</v>
      </c>
      <c r="O34" s="61" t="s">
        <v>22</v>
      </c>
      <c r="P34" s="62" t="s">
        <v>29</v>
      </c>
      <c r="Q34" s="63" t="s">
        <v>15</v>
      </c>
    </row>
    <row r="35" spans="1:17" s="64" customFormat="1" ht="93" customHeight="1" x14ac:dyDescent="0.25">
      <c r="A35" s="36">
        <v>44239</v>
      </c>
      <c r="B35" s="3" t="s">
        <v>188</v>
      </c>
      <c r="C35" s="13" t="s">
        <v>14</v>
      </c>
      <c r="D35" s="4" t="s">
        <v>189</v>
      </c>
      <c r="E35" s="55" t="s">
        <v>133</v>
      </c>
      <c r="F35" s="25" t="s">
        <v>131</v>
      </c>
      <c r="G35" s="24">
        <v>40801419</v>
      </c>
      <c r="H35" s="23" t="s">
        <v>132</v>
      </c>
      <c r="I35" s="26">
        <v>1100000</v>
      </c>
      <c r="J35" s="22">
        <v>0</v>
      </c>
      <c r="K35" s="22">
        <v>0</v>
      </c>
      <c r="L35" s="22">
        <v>0</v>
      </c>
      <c r="M35" s="22">
        <v>0</v>
      </c>
      <c r="N35" s="22">
        <f t="shared" ref="N35:N40" si="3">I35</f>
        <v>1100000</v>
      </c>
      <c r="O35" s="61" t="s">
        <v>22</v>
      </c>
      <c r="P35" s="62" t="s">
        <v>29</v>
      </c>
      <c r="Q35" s="63" t="s">
        <v>15</v>
      </c>
    </row>
    <row r="36" spans="1:17" s="64" customFormat="1" ht="93" customHeight="1" x14ac:dyDescent="0.25">
      <c r="A36" s="36">
        <v>44239</v>
      </c>
      <c r="B36" s="3" t="s">
        <v>188</v>
      </c>
      <c r="C36" s="13" t="s">
        <v>14</v>
      </c>
      <c r="D36" s="4" t="s">
        <v>189</v>
      </c>
      <c r="E36" s="55" t="s">
        <v>136</v>
      </c>
      <c r="F36" s="25" t="s">
        <v>134</v>
      </c>
      <c r="G36" s="24">
        <v>49767895</v>
      </c>
      <c r="H36" s="23" t="s">
        <v>194</v>
      </c>
      <c r="I36" s="26">
        <v>1800000</v>
      </c>
      <c r="J36" s="22">
        <v>0</v>
      </c>
      <c r="K36" s="22">
        <v>0</v>
      </c>
      <c r="L36" s="22">
        <v>0</v>
      </c>
      <c r="M36" s="22">
        <v>0</v>
      </c>
      <c r="N36" s="22">
        <f t="shared" si="3"/>
        <v>1800000</v>
      </c>
      <c r="O36" s="61" t="s">
        <v>22</v>
      </c>
      <c r="P36" s="62" t="s">
        <v>29</v>
      </c>
      <c r="Q36" s="63" t="s">
        <v>15</v>
      </c>
    </row>
    <row r="37" spans="1:17" s="64" customFormat="1" ht="93" customHeight="1" x14ac:dyDescent="0.25">
      <c r="A37" s="36">
        <v>44239</v>
      </c>
      <c r="B37" s="3" t="s">
        <v>188</v>
      </c>
      <c r="C37" s="13" t="s">
        <v>14</v>
      </c>
      <c r="D37" s="4" t="s">
        <v>189</v>
      </c>
      <c r="E37" s="55" t="s">
        <v>137</v>
      </c>
      <c r="F37" s="25" t="s">
        <v>135</v>
      </c>
      <c r="G37" s="24">
        <v>26871047</v>
      </c>
      <c r="H37" s="23" t="s">
        <v>138</v>
      </c>
      <c r="I37" s="26">
        <v>1100000</v>
      </c>
      <c r="J37" s="22">
        <v>0</v>
      </c>
      <c r="K37" s="22">
        <v>0</v>
      </c>
      <c r="L37" s="22">
        <v>0</v>
      </c>
      <c r="M37" s="22">
        <v>0</v>
      </c>
      <c r="N37" s="22">
        <f t="shared" si="3"/>
        <v>1100000</v>
      </c>
      <c r="O37" s="61" t="s">
        <v>22</v>
      </c>
      <c r="P37" s="62" t="s">
        <v>29</v>
      </c>
      <c r="Q37" s="63" t="s">
        <v>15</v>
      </c>
    </row>
    <row r="38" spans="1:17" s="64" customFormat="1" ht="93" customHeight="1" x14ac:dyDescent="0.25">
      <c r="A38" s="36">
        <v>44239</v>
      </c>
      <c r="B38" s="3" t="s">
        <v>188</v>
      </c>
      <c r="C38" s="13" t="s">
        <v>14</v>
      </c>
      <c r="D38" s="4" t="s">
        <v>189</v>
      </c>
      <c r="E38" s="55" t="s">
        <v>141</v>
      </c>
      <c r="F38" s="25" t="s">
        <v>139</v>
      </c>
      <c r="G38" s="24">
        <v>1006653418</v>
      </c>
      <c r="H38" s="23" t="s">
        <v>140</v>
      </c>
      <c r="I38" s="26">
        <v>1100000</v>
      </c>
      <c r="J38" s="22">
        <v>0</v>
      </c>
      <c r="K38" s="22">
        <v>0</v>
      </c>
      <c r="L38" s="22">
        <v>0</v>
      </c>
      <c r="M38" s="22">
        <v>0</v>
      </c>
      <c r="N38" s="22">
        <f t="shared" si="3"/>
        <v>1100000</v>
      </c>
      <c r="O38" s="61" t="s">
        <v>22</v>
      </c>
      <c r="P38" s="62" t="s">
        <v>29</v>
      </c>
      <c r="Q38" s="63" t="s">
        <v>15</v>
      </c>
    </row>
    <row r="39" spans="1:17" s="64" customFormat="1" ht="93" customHeight="1" x14ac:dyDescent="0.25">
      <c r="A39" s="36">
        <v>44239</v>
      </c>
      <c r="B39" s="3" t="s">
        <v>188</v>
      </c>
      <c r="C39" s="13" t="s">
        <v>14</v>
      </c>
      <c r="D39" s="4" t="s">
        <v>189</v>
      </c>
      <c r="E39" s="55" t="s">
        <v>144</v>
      </c>
      <c r="F39" s="25" t="s">
        <v>142</v>
      </c>
      <c r="G39" s="24">
        <v>1067812542</v>
      </c>
      <c r="H39" s="23" t="s">
        <v>143</v>
      </c>
      <c r="I39" s="26">
        <v>1100000</v>
      </c>
      <c r="J39" s="22">
        <v>0</v>
      </c>
      <c r="K39" s="22">
        <v>0</v>
      </c>
      <c r="L39" s="22">
        <v>0</v>
      </c>
      <c r="M39" s="22">
        <v>0</v>
      </c>
      <c r="N39" s="22">
        <f t="shared" si="3"/>
        <v>1100000</v>
      </c>
      <c r="O39" s="61" t="s">
        <v>22</v>
      </c>
      <c r="P39" s="62" t="s">
        <v>29</v>
      </c>
      <c r="Q39" s="63" t="s">
        <v>15</v>
      </c>
    </row>
    <row r="40" spans="1:17" s="64" customFormat="1" ht="93" customHeight="1" x14ac:dyDescent="0.25">
      <c r="A40" s="36">
        <v>44239</v>
      </c>
      <c r="B40" s="3" t="s">
        <v>188</v>
      </c>
      <c r="C40" s="13" t="s">
        <v>14</v>
      </c>
      <c r="D40" s="4" t="s">
        <v>189</v>
      </c>
      <c r="E40" s="55" t="s">
        <v>146</v>
      </c>
      <c r="F40" s="25" t="s">
        <v>145</v>
      </c>
      <c r="G40" s="24">
        <v>77160539</v>
      </c>
      <c r="H40" s="23" t="s">
        <v>147</v>
      </c>
      <c r="I40" s="26">
        <v>1100000</v>
      </c>
      <c r="J40" s="22">
        <v>0</v>
      </c>
      <c r="K40" s="22">
        <v>0</v>
      </c>
      <c r="L40" s="22">
        <v>0</v>
      </c>
      <c r="M40" s="22">
        <v>0</v>
      </c>
      <c r="N40" s="22">
        <f t="shared" si="3"/>
        <v>1100000</v>
      </c>
      <c r="O40" s="61" t="s">
        <v>22</v>
      </c>
      <c r="P40" s="62" t="s">
        <v>29</v>
      </c>
      <c r="Q40" s="63" t="s">
        <v>15</v>
      </c>
    </row>
    <row r="41" spans="1:17" s="64" customFormat="1" ht="93" customHeight="1" x14ac:dyDescent="0.25">
      <c r="A41" s="36">
        <v>44239</v>
      </c>
      <c r="B41" s="3" t="s">
        <v>165</v>
      </c>
      <c r="C41" s="13" t="s">
        <v>14</v>
      </c>
      <c r="D41" s="4" t="s">
        <v>189</v>
      </c>
      <c r="E41" s="55" t="s">
        <v>153</v>
      </c>
      <c r="F41" s="25" t="s">
        <v>148</v>
      </c>
      <c r="G41" s="24" t="s">
        <v>149</v>
      </c>
      <c r="H41" s="23" t="s">
        <v>150</v>
      </c>
      <c r="I41" s="26">
        <v>915000</v>
      </c>
      <c r="J41" s="22">
        <v>0</v>
      </c>
      <c r="K41" s="22">
        <v>0</v>
      </c>
      <c r="L41" s="22">
        <f>I41*2.5/100</f>
        <v>22875</v>
      </c>
      <c r="M41" s="22">
        <v>0</v>
      </c>
      <c r="N41" s="22">
        <f>I41-L41</f>
        <v>892125</v>
      </c>
      <c r="O41" s="61" t="s">
        <v>22</v>
      </c>
      <c r="P41" s="62">
        <v>533801</v>
      </c>
      <c r="Q41" s="63" t="s">
        <v>13</v>
      </c>
    </row>
    <row r="42" spans="1:17" s="64" customFormat="1" ht="93" customHeight="1" x14ac:dyDescent="0.25">
      <c r="A42" s="36">
        <v>44243</v>
      </c>
      <c r="B42" s="3" t="s">
        <v>165</v>
      </c>
      <c r="C42" s="13" t="s">
        <v>14</v>
      </c>
      <c r="D42" s="4" t="s">
        <v>189</v>
      </c>
      <c r="E42" s="55" t="s">
        <v>154</v>
      </c>
      <c r="F42" s="25" t="s">
        <v>155</v>
      </c>
      <c r="G42" s="24" t="s">
        <v>156</v>
      </c>
      <c r="H42" s="23" t="s">
        <v>157</v>
      </c>
      <c r="I42" s="26">
        <v>24000000</v>
      </c>
      <c r="J42" s="22">
        <v>0</v>
      </c>
      <c r="K42" s="22">
        <v>0</v>
      </c>
      <c r="L42" s="22">
        <f>I42*4/100</f>
        <v>960000</v>
      </c>
      <c r="M42" s="22">
        <v>0</v>
      </c>
      <c r="N42" s="22">
        <f>I42-L42</f>
        <v>23040000</v>
      </c>
      <c r="O42" s="61" t="s">
        <v>22</v>
      </c>
      <c r="P42" s="62">
        <v>533802</v>
      </c>
      <c r="Q42" s="63" t="s">
        <v>13</v>
      </c>
    </row>
    <row r="43" spans="1:17" s="64" customFormat="1" ht="93" customHeight="1" x14ac:dyDescent="0.25">
      <c r="A43" s="36">
        <v>44243</v>
      </c>
      <c r="B43" s="3" t="s">
        <v>159</v>
      </c>
      <c r="C43" s="13" t="s">
        <v>14</v>
      </c>
      <c r="D43" s="4" t="s">
        <v>160</v>
      </c>
      <c r="E43" s="55" t="s">
        <v>162</v>
      </c>
      <c r="F43" s="25" t="s">
        <v>37</v>
      </c>
      <c r="G43" s="24">
        <v>77169129</v>
      </c>
      <c r="H43" s="23" t="s">
        <v>158</v>
      </c>
      <c r="I43" s="26">
        <v>171283</v>
      </c>
      <c r="J43" s="22">
        <v>0</v>
      </c>
      <c r="K43" s="22">
        <v>0</v>
      </c>
      <c r="L43" s="22">
        <v>0</v>
      </c>
      <c r="M43" s="22">
        <v>0</v>
      </c>
      <c r="N43" s="22">
        <f>I43</f>
        <v>171283</v>
      </c>
      <c r="O43" s="61" t="s">
        <v>22</v>
      </c>
      <c r="P43" s="62">
        <v>7240000059</v>
      </c>
      <c r="Q43" s="63" t="s">
        <v>15</v>
      </c>
    </row>
    <row r="44" spans="1:17" s="64" customFormat="1" ht="93" customHeight="1" x14ac:dyDescent="0.25">
      <c r="A44" s="36">
        <v>44244</v>
      </c>
      <c r="B44" s="3" t="s">
        <v>188</v>
      </c>
      <c r="C44" s="13" t="s">
        <v>14</v>
      </c>
      <c r="D44" s="4" t="s">
        <v>166</v>
      </c>
      <c r="E44" s="55" t="s">
        <v>163</v>
      </c>
      <c r="F44" s="25" t="s">
        <v>161</v>
      </c>
      <c r="G44" s="24">
        <v>56099439</v>
      </c>
      <c r="H44" s="23" t="s">
        <v>164</v>
      </c>
      <c r="I44" s="26">
        <v>500000</v>
      </c>
      <c r="J44" s="22">
        <v>0</v>
      </c>
      <c r="K44" s="22">
        <v>0</v>
      </c>
      <c r="L44" s="22">
        <v>0</v>
      </c>
      <c r="M44" s="22">
        <v>0</v>
      </c>
      <c r="N44" s="22">
        <v>500000</v>
      </c>
      <c r="O44" s="61" t="s">
        <v>22</v>
      </c>
      <c r="P44" s="62">
        <v>7240000059</v>
      </c>
      <c r="Q44" s="63" t="s">
        <v>15</v>
      </c>
    </row>
    <row r="45" spans="1:17" s="64" customFormat="1" ht="93" customHeight="1" x14ac:dyDescent="0.25">
      <c r="A45" s="36">
        <v>44245</v>
      </c>
      <c r="B45" s="67" t="s">
        <v>191</v>
      </c>
      <c r="C45" s="13" t="s">
        <v>14</v>
      </c>
      <c r="D45" s="4" t="s">
        <v>189</v>
      </c>
      <c r="E45" s="55" t="s">
        <v>169</v>
      </c>
      <c r="F45" s="25" t="s">
        <v>167</v>
      </c>
      <c r="G45" s="24" t="s">
        <v>168</v>
      </c>
      <c r="H45" s="23" t="s">
        <v>193</v>
      </c>
      <c r="I45" s="26">
        <v>10000000</v>
      </c>
      <c r="J45" s="22">
        <v>0</v>
      </c>
      <c r="K45" s="22">
        <v>0</v>
      </c>
      <c r="L45" s="22">
        <f>I45*2.5/100</f>
        <v>250000</v>
      </c>
      <c r="M45" s="22">
        <v>0</v>
      </c>
      <c r="N45" s="22">
        <f>I45-L45</f>
        <v>9750000</v>
      </c>
      <c r="O45" s="61" t="s">
        <v>22</v>
      </c>
      <c r="P45" s="62">
        <v>7240000059</v>
      </c>
      <c r="Q45" s="63" t="s">
        <v>15</v>
      </c>
    </row>
    <row r="46" spans="1:17" s="64" customFormat="1" ht="93" customHeight="1" x14ac:dyDescent="0.25">
      <c r="A46" s="36">
        <v>44245</v>
      </c>
      <c r="B46" s="3" t="s">
        <v>151</v>
      </c>
      <c r="C46" s="13" t="s">
        <v>14</v>
      </c>
      <c r="D46" s="4" t="s">
        <v>152</v>
      </c>
      <c r="E46" s="55" t="s">
        <v>171</v>
      </c>
      <c r="F46" s="25" t="s">
        <v>170</v>
      </c>
      <c r="G46" s="24">
        <v>17958620</v>
      </c>
      <c r="H46" s="23" t="s">
        <v>172</v>
      </c>
      <c r="I46" s="26">
        <v>2370000</v>
      </c>
      <c r="J46" s="22">
        <v>0</v>
      </c>
      <c r="K46" s="22">
        <v>0</v>
      </c>
      <c r="L46" s="22">
        <f>I46*2.5/100</f>
        <v>59250</v>
      </c>
      <c r="M46" s="22">
        <v>0</v>
      </c>
      <c r="N46" s="22">
        <f>I46-L46</f>
        <v>2310750</v>
      </c>
      <c r="O46" s="61" t="s">
        <v>22</v>
      </c>
      <c r="P46" s="62">
        <v>7240000059</v>
      </c>
      <c r="Q46" s="63" t="s">
        <v>15</v>
      </c>
    </row>
    <row r="47" spans="1:17" s="81" customFormat="1" ht="93" customHeight="1" x14ac:dyDescent="0.25">
      <c r="A47" s="72">
        <v>44245</v>
      </c>
      <c r="B47" s="73" t="s">
        <v>177</v>
      </c>
      <c r="C47" s="74" t="s">
        <v>14</v>
      </c>
      <c r="D47" s="75" t="s">
        <v>115</v>
      </c>
      <c r="E47" s="68" t="s">
        <v>176</v>
      </c>
      <c r="F47" s="76" t="s">
        <v>173</v>
      </c>
      <c r="G47" s="77" t="s">
        <v>174</v>
      </c>
      <c r="H47" s="78" t="s">
        <v>175</v>
      </c>
      <c r="I47" s="79">
        <v>298000</v>
      </c>
      <c r="J47" s="80">
        <v>0</v>
      </c>
      <c r="K47" s="80">
        <v>0</v>
      </c>
      <c r="L47" s="80">
        <v>0</v>
      </c>
      <c r="M47" s="80">
        <v>0</v>
      </c>
      <c r="N47" s="80">
        <v>0</v>
      </c>
      <c r="O47" s="69" t="s">
        <v>23</v>
      </c>
      <c r="P47" s="70">
        <v>300050085</v>
      </c>
      <c r="Q47" s="71" t="s">
        <v>15</v>
      </c>
    </row>
    <row r="48" spans="1:17" s="64" customFormat="1" ht="93" customHeight="1" x14ac:dyDescent="0.25">
      <c r="A48" s="36">
        <v>44252</v>
      </c>
      <c r="B48" s="3" t="s">
        <v>186</v>
      </c>
      <c r="C48" s="13" t="s">
        <v>14</v>
      </c>
      <c r="D48" s="4" t="s">
        <v>185</v>
      </c>
      <c r="E48" s="84" t="s">
        <v>184</v>
      </c>
      <c r="F48" s="25" t="s">
        <v>181</v>
      </c>
      <c r="G48" s="24" t="s">
        <v>182</v>
      </c>
      <c r="H48" s="23" t="s">
        <v>183</v>
      </c>
      <c r="I48" s="26">
        <v>956850</v>
      </c>
      <c r="J48" s="22">
        <v>0</v>
      </c>
      <c r="K48" s="22">
        <v>0</v>
      </c>
      <c r="L48" s="22">
        <v>0</v>
      </c>
      <c r="M48" s="22">
        <v>0</v>
      </c>
      <c r="N48" s="22">
        <v>0</v>
      </c>
      <c r="O48" s="42" t="s">
        <v>22</v>
      </c>
      <c r="P48" s="65">
        <v>72400000259</v>
      </c>
      <c r="Q48" s="49" t="s">
        <v>15</v>
      </c>
    </row>
    <row r="49" spans="1:36" s="83" customFormat="1" ht="24" customHeight="1" x14ac:dyDescent="0.25">
      <c r="A49" s="91"/>
      <c r="B49" s="90" t="s">
        <v>24</v>
      </c>
      <c r="C49" s="35" t="s">
        <v>14</v>
      </c>
      <c r="D49" s="37" t="s">
        <v>17</v>
      </c>
      <c r="E49" s="89" t="s">
        <v>187</v>
      </c>
      <c r="F49" s="92"/>
      <c r="G49" s="85"/>
      <c r="H49" s="38" t="s">
        <v>178</v>
      </c>
      <c r="I49" s="39">
        <f>34241+59700+11343+284</f>
        <v>105568</v>
      </c>
      <c r="J49" s="40">
        <v>0</v>
      </c>
      <c r="K49" s="40">
        <v>0</v>
      </c>
      <c r="L49" s="40">
        <v>0</v>
      </c>
      <c r="M49" s="40">
        <v>0</v>
      </c>
      <c r="N49" s="41">
        <f t="shared" ref="N49" si="4">+I49-J49-K49-L49-M49</f>
        <v>105568</v>
      </c>
      <c r="O49" s="42" t="s">
        <v>16</v>
      </c>
      <c r="P49" s="82">
        <v>530513555</v>
      </c>
      <c r="Q49" s="49" t="s">
        <v>15</v>
      </c>
    </row>
    <row r="50" spans="1:36" s="66" customFormat="1" ht="24" customHeight="1" x14ac:dyDescent="0.25">
      <c r="A50" s="91"/>
      <c r="B50" s="90"/>
      <c r="C50" s="13" t="s">
        <v>14</v>
      </c>
      <c r="D50" s="10" t="s">
        <v>17</v>
      </c>
      <c r="E50" s="89"/>
      <c r="F50" s="92"/>
      <c r="G50" s="85"/>
      <c r="H50" s="5" t="s">
        <v>179</v>
      </c>
      <c r="I50" s="1">
        <f>1350+596</f>
        <v>1946</v>
      </c>
      <c r="J50" s="6">
        <v>0</v>
      </c>
      <c r="K50" s="6">
        <v>0</v>
      </c>
      <c r="L50" s="6">
        <v>0</v>
      </c>
      <c r="M50" s="6">
        <v>0</v>
      </c>
      <c r="N50" s="7">
        <f>+I50-J50-K50-L50-M50</f>
        <v>1946</v>
      </c>
      <c r="O50" s="8" t="s">
        <v>23</v>
      </c>
      <c r="P50" s="50">
        <v>300050085</v>
      </c>
      <c r="Q50" s="9" t="s">
        <v>15</v>
      </c>
    </row>
    <row r="51" spans="1:36" s="2" customFormat="1" ht="24" customHeight="1" x14ac:dyDescent="0.25">
      <c r="A51" s="91"/>
      <c r="B51" s="90"/>
      <c r="C51" s="35" t="s">
        <v>14</v>
      </c>
      <c r="D51" s="37" t="s">
        <v>17</v>
      </c>
      <c r="E51" s="89"/>
      <c r="F51" s="92"/>
      <c r="G51" s="85"/>
      <c r="H51" s="38" t="s">
        <v>180</v>
      </c>
      <c r="I51" s="39">
        <f>0</f>
        <v>0</v>
      </c>
      <c r="J51" s="40">
        <v>0</v>
      </c>
      <c r="K51" s="40">
        <v>0</v>
      </c>
      <c r="L51" s="40">
        <v>0</v>
      </c>
      <c r="M51" s="40">
        <v>0</v>
      </c>
      <c r="N51" s="41"/>
      <c r="O51" s="42" t="s">
        <v>22</v>
      </c>
      <c r="P51" s="65">
        <v>72400000259</v>
      </c>
      <c r="Q51" s="49" t="s">
        <v>15</v>
      </c>
      <c r="R51" s="44"/>
      <c r="S51" s="44"/>
      <c r="T51" s="44"/>
      <c r="U51" s="44"/>
      <c r="V51" s="44"/>
      <c r="W51" s="44"/>
      <c r="X51" s="44"/>
      <c r="Y51" s="44"/>
      <c r="Z51" s="44"/>
      <c r="AA51" s="44"/>
      <c r="AB51" s="44"/>
      <c r="AC51" s="44"/>
      <c r="AD51" s="44"/>
      <c r="AE51" s="44"/>
      <c r="AF51" s="44"/>
      <c r="AG51" s="44"/>
      <c r="AH51" s="44"/>
      <c r="AI51" s="44"/>
      <c r="AJ51" s="44"/>
    </row>
    <row r="52" spans="1:36" s="2" customFormat="1" ht="24" customHeight="1" x14ac:dyDescent="0.25">
      <c r="A52" s="86" t="s">
        <v>21</v>
      </c>
      <c r="B52" s="87"/>
      <c r="C52" s="87"/>
      <c r="D52" s="87"/>
      <c r="E52" s="88"/>
      <c r="F52" s="29"/>
      <c r="G52" s="30"/>
      <c r="H52" s="5"/>
      <c r="I52" s="1"/>
      <c r="J52" s="1">
        <f>SUM(J49:J51)</f>
        <v>0</v>
      </c>
      <c r="K52" s="1">
        <f>SUM(K49:K51)</f>
        <v>0</v>
      </c>
      <c r="L52" s="1">
        <f>SUM(L49:L51)</f>
        <v>0</v>
      </c>
      <c r="M52" s="1">
        <f>SUM(M49:M51)</f>
        <v>0</v>
      </c>
      <c r="N52" s="1">
        <f>SUM(N49:N51)</f>
        <v>107514</v>
      </c>
      <c r="O52" s="8"/>
      <c r="P52" s="47"/>
      <c r="Q52" s="9"/>
      <c r="R52" s="44"/>
      <c r="S52" s="44"/>
      <c r="T52" s="44"/>
      <c r="U52" s="44"/>
      <c r="V52" s="44"/>
      <c r="W52" s="44"/>
      <c r="X52" s="44"/>
      <c r="Y52" s="44"/>
      <c r="Z52" s="44"/>
      <c r="AA52" s="44"/>
      <c r="AB52" s="44"/>
      <c r="AC52" s="44"/>
      <c r="AD52" s="44"/>
      <c r="AE52" s="44"/>
      <c r="AF52" s="44"/>
      <c r="AG52" s="44"/>
      <c r="AH52" s="44"/>
      <c r="AI52" s="44"/>
      <c r="AJ52" s="44"/>
    </row>
    <row r="53" spans="1:36" x14ac:dyDescent="0.25">
      <c r="I53" s="34">
        <f>SUM(I2:I52)</f>
        <v>109534255</v>
      </c>
      <c r="L53" s="43">
        <f>SUM(L2:L52)</f>
        <v>1292125</v>
      </c>
      <c r="N53" s="43"/>
    </row>
    <row r="54" spans="1:36" x14ac:dyDescent="0.25">
      <c r="I54" s="12"/>
      <c r="J54" s="12">
        <f>SUM(J2:J51)</f>
        <v>0</v>
      </c>
      <c r="K54" s="12">
        <f>SUM(K2:K51)</f>
        <v>0</v>
      </c>
      <c r="L54" s="12"/>
      <c r="M54" s="12">
        <f>SUM(M2:M51)</f>
        <v>0</v>
      </c>
      <c r="N54" s="12"/>
    </row>
    <row r="55" spans="1:36" x14ac:dyDescent="0.25">
      <c r="H55" s="34"/>
    </row>
    <row r="56" spans="1:36" x14ac:dyDescent="0.25">
      <c r="I56" s="11">
        <f>[1]DISPONIBILIDADES!$H$41</f>
        <v>1946</v>
      </c>
    </row>
    <row r="63" spans="1:36" x14ac:dyDescent="0.25">
      <c r="I63" s="31"/>
      <c r="J63" s="20"/>
      <c r="O63" s="12"/>
    </row>
    <row r="64" spans="1:36" x14ac:dyDescent="0.25">
      <c r="I64" s="32"/>
      <c r="J64" s="27"/>
    </row>
    <row r="65" spans="9:10" x14ac:dyDescent="0.25">
      <c r="I65" s="33"/>
      <c r="J65" s="28"/>
    </row>
  </sheetData>
  <autoFilter ref="A1:Q54" xr:uid="{E7A8693C-7328-4E9D-B94D-BE2ADCF26183}"/>
  <mergeCells count="6">
    <mergeCell ref="G49:G51"/>
    <mergeCell ref="A52:E52"/>
    <mergeCell ref="E49:E51"/>
    <mergeCell ref="B49:B51"/>
    <mergeCell ref="A49:A51"/>
    <mergeCell ref="F49:F51"/>
  </mergeCells>
  <phoneticPr fontId="10"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FEBRERO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 Delia</dc:creator>
  <cp:lastModifiedBy>Hospital</cp:lastModifiedBy>
  <dcterms:created xsi:type="dcterms:W3CDTF">2019-10-20T12:09:52Z</dcterms:created>
  <dcterms:modified xsi:type="dcterms:W3CDTF">2021-03-16T22:25:32Z</dcterms:modified>
</cp:coreProperties>
</file>