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Hospital\Desktop\GICI\RELACION DE COMPROBANTE 2021\"/>
    </mc:Choice>
  </mc:AlternateContent>
  <bookViews>
    <workbookView xWindow="0" yWindow="0" windowWidth="20490" windowHeight="8820"/>
  </bookViews>
  <sheets>
    <sheet name="Hoja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9" i="1" l="1"/>
  <c r="N25" i="1"/>
  <c r="N24" i="1"/>
  <c r="N16" i="1"/>
  <c r="N12" i="1"/>
  <c r="N9" i="1"/>
  <c r="I55" i="1" l="1"/>
  <c r="I57" i="1"/>
  <c r="I56" i="1" l="1"/>
  <c r="I62" i="1" s="1"/>
  <c r="N57" i="1" l="1"/>
  <c r="N56" i="1"/>
  <c r="N55" i="1"/>
  <c r="N47" i="1" l="1"/>
  <c r="N49" i="1" l="1"/>
  <c r="N48" i="1" l="1"/>
  <c r="L48" i="1"/>
  <c r="N54" i="1" l="1"/>
  <c r="N53" i="1"/>
  <c r="N52" i="1"/>
  <c r="N50" i="1"/>
  <c r="N46" i="1"/>
  <c r="N45" i="1" l="1"/>
  <c r="L45" i="1"/>
  <c r="N44" i="1" l="1"/>
  <c r="N43" i="1"/>
  <c r="N42" i="1"/>
  <c r="N41" i="1"/>
  <c r="N40" i="1" l="1"/>
  <c r="N39" i="1"/>
  <c r="N38" i="1"/>
  <c r="N37" i="1"/>
  <c r="N36" i="1"/>
  <c r="N35" i="1"/>
  <c r="N34" i="1"/>
  <c r="N33" i="1"/>
  <c r="N32" i="1" l="1"/>
  <c r="N31" i="1"/>
  <c r="L27" i="1"/>
  <c r="N27" i="1" s="1"/>
  <c r="N19" i="1" l="1"/>
  <c r="N18" i="1"/>
  <c r="N8" i="1" l="1"/>
  <c r="N7" i="1"/>
  <c r="N4" i="1"/>
  <c r="N3" i="1"/>
  <c r="N2" i="1" l="1"/>
</calcChain>
</file>

<file path=xl/sharedStrings.xml><?xml version="1.0" encoding="utf-8"?>
<sst xmlns="http://schemas.openxmlformats.org/spreadsheetml/2006/main" count="506" uniqueCount="227">
  <si>
    <t>FECHA</t>
  </si>
  <si>
    <t>IMP PRESUP</t>
  </si>
  <si>
    <t>(C) Clase De Pago</t>
  </si>
  <si>
    <t>tipo de pago</t>
  </si>
  <si>
    <t>No COMPROBANTE</t>
  </si>
  <si>
    <t>beneficiario</t>
  </si>
  <si>
    <t>NUMERO DE CC O NIT</t>
  </si>
  <si>
    <t>DETALLE DEL PAGO</t>
  </si>
  <si>
    <t>VALOR BRUTO</t>
  </si>
  <si>
    <t>DESCUENTO PAPELERIA</t>
  </si>
  <si>
    <t>IVA</t>
  </si>
  <si>
    <t>RETEFUE</t>
  </si>
  <si>
    <t>EST PROUN</t>
  </si>
  <si>
    <t xml:space="preserve">VR TOTAL </t>
  </si>
  <si>
    <t>BANCO</t>
  </si>
  <si>
    <t>NUMERODE CUENTA</t>
  </si>
  <si>
    <t>CHEQUE</t>
  </si>
  <si>
    <t>A1.2.1.01.02.09.02</t>
  </si>
  <si>
    <t>FUNCIONAMIENTO</t>
  </si>
  <si>
    <t>NOMINA</t>
  </si>
  <si>
    <t>ELIZABETH MUEGUEZ CAMELO</t>
  </si>
  <si>
    <t xml:space="preserve">CANCELACION DE  NOMINA  DE LA ESE HOSPITAL DONALDO SAUL MORON MANJARREZ CORRESPONDIENTE AL MES DE JUNIO DE 2021 AREA ADMINISTRATIVA Y OPERATIVA, SEGÚN LOS DOCUEMNTOS ADJUNTOS 
</t>
  </si>
  <si>
    <t>BANCOLOMBIA</t>
  </si>
  <si>
    <t>CONSIGNACIÓN</t>
  </si>
  <si>
    <t>21246</t>
  </si>
  <si>
    <t>CARMEN OLIVIA FUENTES SALAS</t>
  </si>
  <si>
    <t xml:space="preserve">CANCELACION DE  NOMINA  DE LA ESE HOSPITAL DONALDO SAUL MORON MANJARREZ CORRESPONDIENTE AL MES DE JULIO DE 2021 AREA ADMINISTRATIVA Y OPERATIVA, SEGÚN LOS DOCUEMNTOS ADJUNTOS 
</t>
  </si>
  <si>
    <t>21247</t>
  </si>
  <si>
    <t>GEOVANNY LACOUTURE JIMENEZ</t>
  </si>
  <si>
    <t>A1.2.1.01.02.03.01</t>
  </si>
  <si>
    <t>21248</t>
  </si>
  <si>
    <t>724000000-259</t>
  </si>
  <si>
    <t>LUIS ANGEL JIMENEZ MAESTRE</t>
  </si>
  <si>
    <t xml:space="preserve">PRIMER PAGO DEL CONTRATO N° 052 CUYO OBJETO ES PRESTAR SERVICIOS DE APOYO A LA GESTION PARA BRINDAR ACOMPAÑAMIENTO EN EL FORTALECIMIENTO DE LOS PROCESOS DEL MODELO INTEGRADO DE PLANEACION Y GESTION MIPG- APOYO EN EL AREA DE TALENTO HUMANO EN EL CARGUE DE LA INFORMACION DE LAS PLATAFORMAS SIGEP- EDL Y EN LA PAGINA WEB DE LA ESE HOSPITAL DONALDO SAUL MMORON MANJARREZ DE LA JAGUA DEL PILAR- LA GUAJIRA, CORRESPONDIENTE AL MES DE MAYO </t>
  </si>
  <si>
    <t>A1.2.1.01.02.09.01</t>
  </si>
  <si>
    <t>REMUNERACION POR SERVICIOS TECNICOS</t>
  </si>
  <si>
    <t>21249</t>
  </si>
  <si>
    <t>JOSE BOLIVAR MATTOS MANJARREZ</t>
  </si>
  <si>
    <t>21250</t>
  </si>
  <si>
    <t>CANCELACION DE VIATICOS A LA CIUDAD DE RIOHACHA  PARA SOLICITAR BIOLOGICOS E INSUMOS PROGRAMA AMPLIADO DE INMUNIZACIONES PAI DEL HOSPITAL DONALDO SAUL MORON MANJARREZ DE LA JAGUA DEL PILAR DEPARTAMENTO DE LA GUAJIRA,SEGÚN  LO ESPECIFICADO EN LOS DOCUMENTOS ADJUNTOS.</t>
  </si>
  <si>
    <t>A22.1.02.02.03.01</t>
  </si>
  <si>
    <t>VIATICO</t>
  </si>
  <si>
    <t>21251</t>
  </si>
  <si>
    <t>CANCELACION DE VIATICOS A LA CIUDAD DE RIOHACHA A LA SECRETARIA DE SALUD DEPARTAMENTAL, SEGÚN LOS DOCUMENTOS ADJUNTOS .</t>
  </si>
  <si>
    <t>LUCAS FABIAN MORON DURAN</t>
  </si>
  <si>
    <t>CANCELACION PRIMER PAGO  DEL CONTRATO  N° 075  CUYO OBJETO ES PRESTAR SERVICIOS PROFESIONALES  COMO ODONTOLOGO DE LA ESE HOSPITAL DONALDO SAUL MORON MANJARREZ, DE LA JAGUA DEL PILAR-DEPARTAMENTO DE LA GUAJIRA..CORRESPONDIENTE AL MES DE JULIO DE 2021, SEGÚN LOS DOCUEMNTOS ADJUNTOS.</t>
  </si>
  <si>
    <t>21252</t>
  </si>
  <si>
    <t>A1.2.1.01.02.03.02</t>
  </si>
  <si>
    <t>HONORARIOS</t>
  </si>
  <si>
    <t>CANCELACION PRIMER PAGO  DEL CONTRATO N° 063 CUYO OBJETO ES PRESTAR SERVICIOS PROFESIONALES  COMO ENFERMERO JEFE DE LA ESE HOSPITAL DONALDO SAUL MORON MANJARREZ, DE LA JAGUA DEL PILAR-DEPARTAMENTO DE LA GUAJIRA.CORRESPONDIENTE AL MES DE JULIO    DE 2021, SEGÚN LOS DOCUEMNTOS ADJUNTOS.</t>
  </si>
  <si>
    <t>21253</t>
  </si>
  <si>
    <t>EDINSON YESITH MUEGUEZ VASQUEZ</t>
  </si>
  <si>
    <t>21254</t>
  </si>
  <si>
    <t>CANCELACION SEGUNDO   PAGO DEL CONTRATO N° 062  CUYO OBJETO ES PRESTACIÓN DE SERVICIOS COMO CONDUCTOR DE LA AMBULANCIA Y OTRAS ACTIVIDADES DE LA ESE HOSPITAL DONALDO SAUL MORON MANJARREZ, DE LA JAGUA DEL PILAR-DEPARTAMENTO DE LA GUAJIRA..CORRESPONDIENTE AL MES DE JULIO  DE 2021, SEGÚN LOS DOCUEMNTOS ADJUNTOS.</t>
  </si>
  <si>
    <t>MARIETH MARGARITA DURAN JIMENEZ</t>
  </si>
  <si>
    <t>21255</t>
  </si>
  <si>
    <t>CANCELACION PRIMER PAGO DEL CONTRATO N°064  CUYO OBJETO ES PRESTAR SERVICIOS COMO AUXILIAR ADMINISTRATIVO  DE LA  ESE LA ESE HOSPITAL DONALDO SAUL MORON MANJARREZ, DE LA JAGUA DEL PILAR-DEPARTAMENTO DE LA GUAJIRA..CORRESPONDIENTE AL MES DE JULIO    DE 2021, SEGÚN LOS DOCUEMNTOS ADJUNTOS.</t>
  </si>
  <si>
    <t>MARIA DEL CARMEN VALENCIA FUENTES</t>
  </si>
  <si>
    <t>CANCELACION PRIMER PAGO DEL CONTRATO N° 065 CUYO OBJETO ES PRESTACIÓN DE SERVICIOS  COMO  AUXILIAR DE ENFERMERIA  DE LA  ESE LA ESE HOSPITAL DONALDO SAUL MORON MANJARREZ, DE LA JAGUA DEL PILAR-DEPARTAMENTO DE LA GUAJIRA.CORRESPONDIENTE AL MES DE JULIO     DE 2021, SEGÚN LOS DOCUEMNTOS ADJUNTOS.</t>
  </si>
  <si>
    <t>21256</t>
  </si>
  <si>
    <t>MARIA DEL ROSARIO MEDINA MANJARREZ</t>
  </si>
  <si>
    <t>21257</t>
  </si>
  <si>
    <t>CANCELACION PRIMER PAGO DEL CONTRATO N° 066  CUYO OBJETO EPRESTACION DE SERVICIOS COMO AUXILIAR DE NFERMERIA EN EL AREA DE URGENCIAS, TRASLADOS DE AMBULANCIA A SEGUNDO NIVEL Y APOYO AL PLAN NACIONAL DE VACUNACION DE LA ESE HOSPITAL DONALDO SAUL MORON MANJARREZ DEL MUMICIPIO DE LA JAGUA DEL PILAR,.CORRESPONDIENTE AL MES DE JULIO    DE 2021, SEGÚN LOS DOCUEMNTOS ADJUNTOS.</t>
  </si>
  <si>
    <t>SONEIDA CAROLINA ACOSTA DIAZ</t>
  </si>
  <si>
    <t>PRIMER PAGO DEL CONTRATO N° 068  CUYO OBJETO ES PRESTACIÓN DE SERVICIOS  COMO  ASESORA JURIDICA   DE LA  ESE LA ESE HOSPITAL DONALDO SAUL MORON MANJARREZ, DE LA JAGUA DEL PILAR-DEPARTAMENTO DE LA GUAJIRA CORRESPONDIENTE AL MES DE JULIO   DE 2021, SEGÚN LOS DOCUEMNTOS ADJUNTOS.</t>
  </si>
  <si>
    <t>21258</t>
  </si>
  <si>
    <t>CARLOS JOSE SALAS PABON</t>
  </si>
  <si>
    <t>21259</t>
  </si>
  <si>
    <t>PRIMER PAGO  DEL CONTRATO N° 069 CUYO OBJETO ES PRESTACIÓN DE SERVICIOS COMO FACTURADOR   DE LA  ESE LA ESE HOSPITAL DONALDO SAUL MORON MANJARREZ, DE LA JAGUA DEL PILAR-DEPARTAMENTO DE LA GUAJIRA.CORRESPONDIENTE AL MES DE JULIO  DE 2021, SEGÚN LOS DOCUEMNTOS ADJUNTOS.</t>
  </si>
  <si>
    <t>GICIELYS DE JESUS PEREA ROMERO</t>
  </si>
  <si>
    <t>21260</t>
  </si>
  <si>
    <t>PRIMER PAGO DEL  CONTRATO N° 070  CUYO OBJETO ES PRESTACIÓN DE SERVICIOS PROFESIONALES EN AREA ADMINISTRATIVA DEL HOSPITAL DONALDO SAUL MORON MANJARREZ CORRESPONDIENTE AL MES DE JULIO    DE 2021, SEGÚN LOS DOCUEMNTOS ADJUNTOS.</t>
  </si>
  <si>
    <t>ADA DELIA GUTIERREZ BALCAZAR</t>
  </si>
  <si>
    <t>PRIMER PAGO DEL  CONTRTATO N° 072  CUYO OBJETO ES PRESTACIÓN DE SERVICIOS  COMO CONTADORA  DE LA  ESE LA ESE HOSPITAL DONALDO SAUL MORON MANJARREZ, DE LA JAGUA DEL PILAR-DEPARTAMENTO DE LA GUAJIRA.CORRESPONDIENTE AL MES DE JULIO DE 2021, SEGÚN LOS DOCUEMNTOS ADJUNTOS.</t>
  </si>
  <si>
    <t>21261</t>
  </si>
  <si>
    <t>EMIR ESTHER BRITO MEJIA</t>
  </si>
  <si>
    <t xml:space="preserve">49,742,091 </t>
  </si>
  <si>
    <t>PRIMER PAGO DEL CONTRATO N°073 CUYO OBJETO ES PRESTACIÓN DE SERVICIOS  COMO AUXILIAR DE SERVICIOS GENERALES  DE LA  ESE LA ESE HOSPITAL DONALDO SAUL MORON MANJARREZ, DE LA JAGUA DEL PILAR-DEPARTAMENTO DE LA GUAJIRA.CORRESPONDIENTE AL MES DE JULIO    DE 2021, SEGÚN LOS DOCUMENTOS ADJUNTOS.</t>
  </si>
  <si>
    <t>A2.2.1.02.02.19.01</t>
  </si>
  <si>
    <t>ASEO</t>
  </si>
  <si>
    <t>21262</t>
  </si>
  <si>
    <t>MAIRETH GONZALEZ  SAURITH</t>
  </si>
  <si>
    <t>21263</t>
  </si>
  <si>
    <t>40,801,807</t>
  </si>
  <si>
    <t>PRIMER PAGO DEL  CONTRATO N° 074 CUYO OBJETO ES PRESTAR SERVICIOS PROFESIONALES  COMO BACTERIOLOGA DE LA ESE HOSPITAL DONALDO SAUL MORON MANJARREZ, DE LA JAGUA DEL PILAR-DEPARTAMENTO DE LA GUAJIRA..CORRESPONDIENTE AL MES DE JULIO  DE 2021, SEGÚN LOS DOCUEMNTOS ADJUNTOS.</t>
  </si>
  <si>
    <t xml:space="preserve">JEHIBER BOTELLO CONTRERAS </t>
  </si>
  <si>
    <t>21264</t>
  </si>
  <si>
    <t>PRIMER PAGO DEL  CONTRATO N° 076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JULIO    DE 2021, SEGÚN LOS DOCUMENTOS  ADJUNTOS.</t>
  </si>
  <si>
    <t>ZULMA ISABEL ROMERO GUERRA</t>
  </si>
  <si>
    <t>PRIMER PAGO   DEL CONTRATO N° 077 CUYO OBJETO PRESTACION DE SERVICIOS COMO AUXILIAR DE NFERMERIA EN EL AREA DE URGENCIAS, TRASLADOS DE AMBULANCIA A SEGUNDO NIVEL Y APOYO AL PLAN NACIONAL DE VACUNACION DE LA ESE HOSPITAL DONALDO SAUL MORON MANJARREZ DEL MUMICIPIO DE LA JAGUA DEL PILAR,CORRESPONDIENTE AL MES DE JULIO  DE 2021.</t>
  </si>
  <si>
    <t>21265</t>
  </si>
  <si>
    <t>HAZZEL GOMEZ MEJIA</t>
  </si>
  <si>
    <t>21266</t>
  </si>
  <si>
    <t>SEGUNDO PAGO  DE CONTRATO  N°056 CUYO OBJETO ES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JULIO  DE 2021</t>
  </si>
  <si>
    <t>MAIRA ALEJANDRA SAURITH SALAS</t>
  </si>
  <si>
    <t>PRIMERO PAGO   DEL CONTRATO N° PRESTACIÓN DE SERVICIOS  COMO  AUXILIAR DE ENFERMERIA  DE LA E.S.E  HDSMM LA JAGUA DEL PILAR .CORRESPONDIENTE AL MES DE JULIO    DE 2021, SEGÚN LOS DOCUEMNTOS ADJUNTOS.</t>
  </si>
  <si>
    <t>21267</t>
  </si>
  <si>
    <t>ANA PASTORA MONTESINOS</t>
  </si>
  <si>
    <t>PRIMER PAGO  DEL CONTRATO  N° 067  CUYO OBJETO ES PRESTACIÓN DE SERVICIOS  COMO  AUXILIAR DE ENFERMERIA EN LABORATORIO, PAI Y EN EL PLAN NACIONAL DE VACUNACION CONTRA EL COVID-19  EN LA  ESE LA ESE HOSPITAL DONALDO SAUL MORON MANJARREZ, DE LA JAGUA DEL PILAR-DEPARTAMENTO DE LA GUAJIRA.CORRESPONDIENTE AL MES DE JULIO   DE 2021, SEGÚN LOS DOCUEMNTOS ADJUNTOS</t>
  </si>
  <si>
    <t>21268</t>
  </si>
  <si>
    <t>CARLOS DAVID FERNANDEZ REALES</t>
  </si>
  <si>
    <t>SEGUNDO PAGO DEL CONTRATO N°060 PRESTACION DE SERVICIOS COMO CONDUCTOR DE AMBULANCIA Y OTRAS ACTIVIDADES EN LA ESE DONALDO SAÚL MORÓN MANJARREZ MUNICIPIO DE LA JAGUA DEL PILAR DEPARTAMENTO LA GUAJIRA.CORRESPONDIENTE AL MES DE JULIO</t>
  </si>
  <si>
    <t>21269</t>
  </si>
  <si>
    <t>JORGE ALBERTO TORRES ZULETA</t>
  </si>
  <si>
    <t>PAGO  FINAL  DEL CONTRATO N°058 PRESTACION DE SERVICIOS PERSONALES DE APOYO AL PLAN NACIONAL DE VACUNACION CONTRA EL COVID-19 EN LA IMPLEMENTACION DE LA VACUNACION Y MANEJO DE LOS SISTEMAS DE INFORMACION Y ACOMPAÑAMIENTO TECNICO DE LA E.S.E DONALDO SAÚL MORÓN MANJAREZ DE LA JAGUA DEL PILAR – LA GUAJIRA.CORRESPONDIENTE AL MES DE JULIO</t>
  </si>
  <si>
    <t>21270</t>
  </si>
  <si>
    <t>JENNIFER JULIETH MORON PINTO</t>
  </si>
  <si>
    <t>CANCELACION DE CONTRATO N°045 CUYO OBJETO PRESTAR SERVICIOS PROFESIONALES  EN LA  ELABORACION DEL  MANUAL DECONTRATACION  DE LA ESE HOSPITAL DONALDO SAUL MORON MANJARREZ DE LA JAGUA DEL PILAR.</t>
  </si>
  <si>
    <t>21271</t>
  </si>
  <si>
    <t>MARIA FERNANDA RAMIRE RAMIREZ</t>
  </si>
  <si>
    <t>21272</t>
  </si>
  <si>
    <t>PRIMER PAGO DEL  CONTRATO N° 078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JULIO    DE 2021, SEGÚN LOS DOCUMENTOS  ADJUNTOS.</t>
  </si>
  <si>
    <t>KATERINE PAOLA PACHECO BOLAÑOS</t>
  </si>
  <si>
    <t>PRIMER PAGO DEL CONTRATO N° 071 CUYO OBJETO ES PRESTACIÓN DE SERVICIOS  COMO  AUXILIAR DE ENFERMERIA  DE LA  ESE LA ESE HOSPITAL DONALDO SAUL MORON MANJARREZ, DE LA JAGUA DEL PILAR-DEPARTAMENTO DE LA GUAJIRA.CORRESPONDIENTE AL MES DE JULIO  DE 2021, SEGÚN LOS DOCUEMNTOS ADJUNTOS.</t>
  </si>
  <si>
    <t>21273</t>
  </si>
  <si>
    <t>YERALDIN ROSARIO MANJARREZ</t>
  </si>
  <si>
    <t>21274</t>
  </si>
  <si>
    <t>A1.2.1.01.93.01.02</t>
  </si>
  <si>
    <t>PAGO VIGENCIAS ANTERIORES</t>
  </si>
  <si>
    <t>CANCELACION TOTAL DE LA DEUDA DE LA SEÑORA YERALDIN ROSARIO MANJARREZ, LA CUAL SE DESEMPEÑABA COMO AUXILIAR DE ENFERMERIA DE LA ESE HDSMM PARA LA VIGENCIA FISCAL 2019</t>
  </si>
  <si>
    <t>HIMELDA DAZA BALCAZAR</t>
  </si>
  <si>
    <t>CANCELACION DEL REASJUSTE SALARIAL DEL AÑO 2000 Y LA PRIMA DE SERVICIO DEL AÑO 2016, DESEMPEÑANDOSE LA SEÑORA HIMELDA DAZA COMO AUXILIAR DE ENFERMERIA</t>
  </si>
  <si>
    <t>21275</t>
  </si>
  <si>
    <t>APORTES EN LINEA</t>
  </si>
  <si>
    <t xml:space="preserve">CANCELACION DE LOS RIESGOS PROFESIONALES DE 2 EMPLEADOS CONDUCTORES DE LA AMBULANCIA  DE LA ESE HOSPITAL DONALDO SAUL MORON MANJARREZ DE LA JAGUA DEL PILAR- LA GUAJIRA  CUYO RIESGO ES 4 </t>
  </si>
  <si>
    <t>POPULAR</t>
  </si>
  <si>
    <t>21276</t>
  </si>
  <si>
    <t>A12.1.01.03.03.02.01</t>
  </si>
  <si>
    <t>ARL</t>
  </si>
  <si>
    <t>210103030301.</t>
  </si>
  <si>
    <t>AFP</t>
  </si>
  <si>
    <t>COLPENSIONES</t>
  </si>
  <si>
    <t>900336004-7</t>
  </si>
  <si>
    <t>CANCELACION DE LA NOMINA DE LOS PARAFISCALES   DE LA E.S.E HOSPITAL DONALDO SAÚL MORÓN MANJARREZ DE LA JAGUA DEL PILAR LA GUAJIRA PERIODO CORRESPÓDIENTE A LA PENSION JUNIO  2021     Y SALUD DEL MES  DE JULIO DE 2021, SEGÚN LO ESPECIFICADO EN LOS DOCUMENTOS ADJUNTOS.</t>
  </si>
  <si>
    <t>30005008-5</t>
  </si>
  <si>
    <t>PORVENIR</t>
  </si>
  <si>
    <t>800224808-8</t>
  </si>
  <si>
    <t xml:space="preserve">POSITIVA </t>
  </si>
  <si>
    <t>860011153-6</t>
  </si>
  <si>
    <t>CCF</t>
  </si>
  <si>
    <t>COMFAGUAJIRA</t>
  </si>
  <si>
    <t>892115006-5</t>
  </si>
  <si>
    <t xml:space="preserve">EPS </t>
  </si>
  <si>
    <t>COOMEVA</t>
  </si>
  <si>
    <t>805000427-1</t>
  </si>
  <si>
    <t>NUEVA EPS</t>
  </si>
  <si>
    <t>900156264-2</t>
  </si>
  <si>
    <t>ICBF</t>
  </si>
  <si>
    <t>INSTITUTO COLOMBIANO DE BIENESTAR SOCIAL</t>
  </si>
  <si>
    <t>899999239-2</t>
  </si>
  <si>
    <t>SENA</t>
  </si>
  <si>
    <t>899999034-1</t>
  </si>
  <si>
    <t>21277</t>
  </si>
  <si>
    <t>CANCELACION DE LA NOMINA DE LOS PARAFISCALES   DE LA E.S.E HOSPITAL DONALDO SAÚL MORÓN MANJARREZ DE LA JAGUA DEL PILAR LA GUAJIRA PERIODO CORRESPÓDIENTE A LA PENSION JULIO    2021     Y SALUD DEL MES  DE AGOSTO DE 2021, SEGÚN LO ESPECIFICADO EN LOS DOCUMENTOS ADJUNTOS.</t>
  </si>
  <si>
    <t xml:space="preserve">CANCELACION VIATICOS A LA CIUDAD DE RIOHACHA A LA SECRETARIA DE SALUD DEPARTAMENTAL, SEGÚN LOS DOCUMENTOS ADJUNTOS </t>
  </si>
  <si>
    <t>21278</t>
  </si>
  <si>
    <t>724000000259.</t>
  </si>
  <si>
    <t>YESENIA LEONOR BOLAÑO DAZA</t>
  </si>
  <si>
    <t xml:space="preserve">CANCELACIÓN DE CUOTA DE ACUERDO DE PAGO  DEL EMBARGO EXISTENTE ENTRE LA E.S.E HOSPITAL DONALDO SAUL MORON MANJARREZ Y LA SEÑORA YESENIA BOLAÑO </t>
  </si>
  <si>
    <t>A22.1.03.98.07</t>
  </si>
  <si>
    <t xml:space="preserve">SENTENCIAS </t>
  </si>
  <si>
    <t>21279</t>
  </si>
  <si>
    <t>CONTRALORIA GENERAL DEL DEPARTAMENTO DE LA GUAJIRA</t>
  </si>
  <si>
    <t>892115012-1</t>
  </si>
  <si>
    <t>CANCELACION CUOTA DE FISCALIZACION DE LOS INGRESOS EJECUTADOS POR LA ESE HOSPITAL DONALDO SAUL MORON MANJARREZ DE LA JAGUA DEL PILAR- LA GUAJIRA,PARA LA VIGENCIA 2020</t>
  </si>
  <si>
    <t>A22.1.02.03.01</t>
  </si>
  <si>
    <t xml:space="preserve">IMPUESTOS </t>
  </si>
  <si>
    <t>21280</t>
  </si>
  <si>
    <t>PREVISORA</t>
  </si>
  <si>
    <t>860002400-2</t>
  </si>
  <si>
    <t>CANCELACION DE POLIZA DE MANEJO DE LA ESE HOSPITAL DONALDO SAUL MORON MANJARREZ DE LA JAGUA DEL PILAR- LA GUAJIRA PARA LA VIGENCIA FISCAL 2021, SEGÚN LOS DOCUMENTOS ADJUNTOS.</t>
  </si>
  <si>
    <t>21281</t>
  </si>
  <si>
    <t>A22.1.02.02.09.01</t>
  </si>
  <si>
    <t>SEGURO</t>
  </si>
  <si>
    <t>SOLUCIONES AMBIENTALES</t>
  </si>
  <si>
    <t>824006522-1</t>
  </si>
  <si>
    <t>CANCELACION DEL CONTRATO N° 050 CUYO OBJETO ES PRESTAR SERVICIOS DE RECOLECCIPON ,TRANSPORTE,TRATAMIENTO Y DISPOSICION FINAL CONTROLADA DE RESIDUOS HOSPITALARIOS Y SIMILARES, QUE SE GENEREN EN LAS INSTALACIONES DE LA E.S.E. DONALDO SAUL MOPRON MANJARREZ DE LA JAGUA DEL PILAR- LA GUAJIRA</t>
  </si>
  <si>
    <t>A2.2.1.02.98.02</t>
  </si>
  <si>
    <t>RESIDUOS SOLIDOS</t>
  </si>
  <si>
    <t>21282</t>
  </si>
  <si>
    <t xml:space="preserve">CERTICAMARA </t>
  </si>
  <si>
    <t>830084433-7</t>
  </si>
  <si>
    <t>CANCELACION DE LA FIRMA DIGITAL DEL GERENTE DE LA ESE HOSPITAL DONALDO SAUL MORON MANJARREZ Y LA CONTADORA</t>
  </si>
  <si>
    <t>21283</t>
  </si>
  <si>
    <t>TECNICAS BIOMEDICAS J.P S.A.S</t>
  </si>
  <si>
    <t>21284</t>
  </si>
  <si>
    <t xml:space="preserve"> 90088776-0</t>
  </si>
  <si>
    <t>CANCELACIONDE 2 FACTURAS T-39 Y T-47 DEL CONTRATO DE  PRESTACION DE SERVICIOS EN EL MANTENIMIENTO PREVENTIVO Y CORRECTIVO A LOS EQUIPOS BIOMEDICOS DE LA ESE HOSPITAL DONALDO SAUL MORON MANJARREZ MUNICIPIO DE LA JAGUA DEL PILAR DEPARTAMENTO DE LA GUAJIRA</t>
  </si>
  <si>
    <t>A22.1.02.02.15.02</t>
  </si>
  <si>
    <t>MANTENIMIENTO</t>
  </si>
  <si>
    <t>DIRECCION DE IMPUESTOS Y ADUANAS NACIONALES (DIAN)</t>
  </si>
  <si>
    <t>800197268-4</t>
  </si>
  <si>
    <t>CANCELACION DE LA RETENCION EN LA FUENTE DE LA ESE HOSPITAL DONALDO SAUL MORON MANJARREZ, CORRESPONDIENTE AL MES DE JULIO  DE  2021  SEGÚN LOS DOCUMENTOS ADJUNTOS</t>
  </si>
  <si>
    <t>21285</t>
  </si>
  <si>
    <t>SANTANA DISTRIBUCIONES MEDICAS S.A.S</t>
  </si>
  <si>
    <t>901.286.454-6</t>
  </si>
  <si>
    <t>CANCELACION  SUMINISTRO DE MATERIALES E INSUMOS HOSPITALARIOS PARA LA ESE HLOSPITAL DONALDO SAUL MORON MANJARREZ DE LA JAGUA DEL PILAR- LA GUAJIRA, SEGÚN LOS DOCUEMNTOS ADJUNTOS.</t>
  </si>
  <si>
    <t>A22.2.01.01.01.01.01-A22.2.01.01.01.01.02-A22.2.01.01.01.01.03</t>
  </si>
  <si>
    <t>21286</t>
  </si>
  <si>
    <t>FIBRANET</t>
  </si>
  <si>
    <t>901408984-3</t>
  </si>
  <si>
    <t>CANCELACION  DEL SERVICIO DE INTERNET DE LA ESE HOSPOTAL DONALDO SAUL MORON MANJARREZ, SEGÚN LOS DOCUMENTOS ADJUNTOS</t>
  </si>
  <si>
    <t>A22.1.02.02.07.01</t>
  </si>
  <si>
    <t>SERVICIOS PUBLICOS</t>
  </si>
  <si>
    <t>901380930-2</t>
  </si>
  <si>
    <t>CANCELACION DEL SERVICIO DE ENERGIA DE LA ESE HOSPITAL DONALDO SAUL MORON MANJARREZ DE LA JAGUA DEL PILAR- LA GUAJIRA, PERIODO FACTURADO  09/06/2021  - 08/07/2021 SEGÚN LOS DOCUEMNTOS ADJUNTOS</t>
  </si>
  <si>
    <t>21287</t>
  </si>
  <si>
    <t>21288</t>
  </si>
  <si>
    <t>Material de Laboratorio Clinico-Material Odontologico-PRODUCTOS FARMACEUTICOS</t>
  </si>
  <si>
    <t>21284A</t>
  </si>
  <si>
    <t xml:space="preserve">FERRETERIA NANDO /HERNANDO  DE JESUS RAMIREZ </t>
  </si>
  <si>
    <t>CC 5091957</t>
  </si>
  <si>
    <t>COMPRA DE MOBILIARIOS Y EQUIPOS DE OFICINA PARA LAS DIFERENTES AREAS DE LA ESE HOSPITAL DONALDO SAUL MORON MANJARREZ DEL MUNICIPIO DE LA JAGUA DEL PILAR DEPARTAMENTO DE LA GUAJIRA INCLUYENCO INSTALACION.</t>
  </si>
  <si>
    <t>AIRE</t>
  </si>
  <si>
    <t>21284b</t>
  </si>
  <si>
    <t>A22102022301</t>
  </si>
  <si>
    <t>GASTOS BANCARIOS</t>
  </si>
  <si>
    <t>BOGOTÁ</t>
  </si>
  <si>
    <t>GASTOS GENERADOS  DURANTE EL MES DE AGOSTO  DE 2021 BANCO BOGOTA 530520063</t>
  </si>
  <si>
    <t>GASTOS GENERADOS  DURANTE EL MES DE  AGOSTO DE 2021 BANCOLOMBIA 72422635646</t>
  </si>
  <si>
    <t xml:space="preserve">GASTOS GENERADOS  DURANTE EL MES AGOSTO DE 2021 BANCO POPULAR  </t>
  </si>
  <si>
    <t>GASTOS GENERADOS  DURANTE EL MES  AGOSTO DE 2021 BANCOLOMBIA</t>
  </si>
  <si>
    <t>SEGUROS</t>
  </si>
  <si>
    <t>21285A</t>
  </si>
  <si>
    <t>GRUPO RECORDAR</t>
  </si>
  <si>
    <t>800192105-1</t>
  </si>
  <si>
    <t>CANCELACION DE PLAN EXEQUIAL CORPORATIVO CORRESPONDIENTE AL MES DE JULIO , DE LOS EMPLEADOS DE NOMINA Y CONTRATISTAS.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</si>
</sst>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240A]* #,##0.00_-;\-[$$-240A]* #,##0.00_-;_-[$$-240A]* &quot;-&quot;??_-;_-@_-"/>
    <numFmt numFmtId="165" formatCode="_(* #,##0_);_(* \(#,##0\);_(* &quot;-&quot;_);_(@_)"/>
    <numFmt numFmtId="166" formatCode="_(* #,##0_);_(* \(#,##0\);_(* &quot;-&quot;??_);_(@_)"/>
    <numFmt numFmtId="167" formatCode="_ * #,##0_ ;_ * \-#,##0_ ;_ * &quot;-&quot;??_ ;_ @_ "/>
  </numFmts>
  <fonts count="11" x14ac:knownFonts="1">
    <font>
      <sz val="11"/>
      <color theme="1"/>
      <name val="Calibri"/>
      <family val="2"/>
      <scheme val="minor"/>
    </font>
    <font>
      <sz val="11"/>
      <color theme="1"/>
      <name val="Calibri"/>
      <family val="2"/>
      <scheme val="minor"/>
    </font>
    <font>
      <b/>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sz val="9"/>
      <name val="Calibri"/>
      <family val="2"/>
      <scheme val="minor"/>
    </font>
    <font>
      <sz val="8"/>
      <color theme="1"/>
      <name val="Book Antiqua"/>
      <family val="1"/>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54">
    <xf numFmtId="0" fontId="0" fillId="0" borderId="0" xfId="0"/>
    <xf numFmtId="0" fontId="2" fillId="2" borderId="1" xfId="0" applyFont="1" applyFill="1" applyBorder="1" applyAlignment="1">
      <alignment vertical="center" wrapText="1"/>
    </xf>
    <xf numFmtId="0" fontId="4" fillId="2"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165" fontId="4" fillId="2" borderId="1" xfId="2" applyNumberFormat="1" applyFont="1" applyFill="1" applyBorder="1" applyAlignment="1">
      <alignment horizontal="center" vertical="center" wrapText="1"/>
    </xf>
    <xf numFmtId="15" fontId="0" fillId="2" borderId="1" xfId="0" applyNumberFormat="1" applyFill="1" applyBorder="1" applyAlignment="1">
      <alignment vertical="center"/>
    </xf>
    <xf numFmtId="0" fontId="3" fillId="2" borderId="1" xfId="2" applyFill="1" applyBorder="1" applyAlignment="1">
      <alignment horizontal="right" vertical="center"/>
    </xf>
    <xf numFmtId="0" fontId="0" fillId="2" borderId="1" xfId="0" applyFill="1" applyBorder="1" applyAlignment="1">
      <alignment vertical="center"/>
    </xf>
    <xf numFmtId="49" fontId="5" fillId="3" borderId="1" xfId="2" applyNumberFormat="1" applyFont="1" applyFill="1" applyBorder="1" applyAlignment="1">
      <alignment horizontal="center" vertical="center"/>
    </xf>
    <xf numFmtId="0" fontId="6" fillId="2" borderId="1" xfId="2" applyFont="1" applyFill="1" applyBorder="1" applyAlignment="1">
      <alignment horizontal="left" vertical="center"/>
    </xf>
    <xf numFmtId="166" fontId="7" fillId="2" borderId="1" xfId="1" applyNumberFormat="1" applyFont="1" applyFill="1" applyBorder="1" applyAlignment="1">
      <alignment horizontal="center" vertical="center"/>
    </xf>
    <xf numFmtId="164" fontId="5" fillId="2" borderId="1" xfId="2" applyNumberFormat="1" applyFont="1" applyFill="1" applyBorder="1" applyAlignment="1">
      <alignment horizontal="center" vertical="center"/>
    </xf>
    <xf numFmtId="166" fontId="3" fillId="2"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0" fontId="3" fillId="2" borderId="1" xfId="2" applyFill="1" applyBorder="1" applyAlignment="1">
      <alignment horizontal="center" vertical="center"/>
    </xf>
    <xf numFmtId="1" fontId="8" fillId="2" borderId="1" xfId="0" applyNumberFormat="1" applyFont="1" applyFill="1" applyBorder="1" applyAlignment="1">
      <alignment vertical="center"/>
    </xf>
    <xf numFmtId="0" fontId="0" fillId="0" borderId="1" xfId="0" applyBorder="1"/>
    <xf numFmtId="0" fontId="0" fillId="0" borderId="1" xfId="0" applyBorder="1" applyAlignment="1">
      <alignment wrapText="1"/>
    </xf>
    <xf numFmtId="14" fontId="0" fillId="0" borderId="1" xfId="0" applyNumberFormat="1" applyBorder="1"/>
    <xf numFmtId="0" fontId="5" fillId="2" borderId="1" xfId="2" applyFont="1" applyFill="1" applyBorder="1" applyAlignment="1">
      <alignment horizontal="center" vertical="center" wrapText="1"/>
    </xf>
    <xf numFmtId="0" fontId="0" fillId="0" borderId="0" xfId="0" applyAlignment="1">
      <alignment wrapText="1"/>
    </xf>
    <xf numFmtId="3" fontId="0" fillId="0" borderId="1" xfId="0" applyNumberFormat="1" applyBorder="1"/>
    <xf numFmtId="166" fontId="0" fillId="0" borderId="1" xfId="0" applyNumberFormat="1" applyBorder="1"/>
    <xf numFmtId="164" fontId="0" fillId="0" borderId="1" xfId="0" applyNumberFormat="1" applyBorder="1" applyAlignment="1">
      <alignment wrapText="1"/>
    </xf>
    <xf numFmtId="164" fontId="0" fillId="0" borderId="1" xfId="0" applyNumberFormat="1" applyBorder="1"/>
    <xf numFmtId="0" fontId="0" fillId="2" borderId="2" xfId="0" applyFill="1" applyBorder="1" applyAlignment="1">
      <alignment vertical="center" wrapText="1"/>
    </xf>
    <xf numFmtId="0" fontId="6" fillId="2" borderId="2" xfId="2" applyFont="1" applyFill="1" applyBorder="1" applyAlignment="1">
      <alignment horizontal="center" vertical="center"/>
    </xf>
    <xf numFmtId="0" fontId="9" fillId="2" borderId="2" xfId="0" applyFont="1" applyFill="1" applyBorder="1" applyAlignment="1">
      <alignment horizontal="justify" vertical="center"/>
    </xf>
    <xf numFmtId="167" fontId="10" fillId="2" borderId="2" xfId="1" applyNumberFormat="1" applyFont="1" applyFill="1" applyBorder="1" applyAlignment="1">
      <alignment vertical="center"/>
    </xf>
    <xf numFmtId="165" fontId="3" fillId="2" borderId="2" xfId="2" applyNumberFormat="1" applyFill="1" applyBorder="1" applyAlignment="1">
      <alignment vertical="center"/>
    </xf>
    <xf numFmtId="165" fontId="6" fillId="2" borderId="2" xfId="2" applyNumberFormat="1" applyFont="1" applyFill="1" applyBorder="1" applyAlignment="1">
      <alignment vertical="center"/>
    </xf>
    <xf numFmtId="0" fontId="5" fillId="2" borderId="2" xfId="2" applyFont="1" applyFill="1" applyBorder="1" applyAlignment="1">
      <alignment horizontal="center" vertical="center"/>
    </xf>
    <xf numFmtId="1" fontId="8" fillId="2" borderId="2" xfId="0" applyNumberFormat="1" applyFont="1" applyFill="1" applyBorder="1" applyAlignment="1">
      <alignment vertical="center"/>
    </xf>
    <xf numFmtId="0" fontId="5" fillId="2" borderId="2" xfId="2" applyFont="1" applyFill="1" applyBorder="1" applyAlignment="1">
      <alignment horizontal="right" vertical="center"/>
    </xf>
    <xf numFmtId="0" fontId="0" fillId="2" borderId="1" xfId="0" applyFill="1" applyBorder="1" applyAlignment="1">
      <alignment vertical="center" wrapText="1"/>
    </xf>
    <xf numFmtId="0" fontId="6" fillId="2" borderId="1" xfId="2" applyFont="1" applyFill="1" applyBorder="1" applyAlignment="1">
      <alignment horizontal="center" vertical="center"/>
    </xf>
    <xf numFmtId="0" fontId="9" fillId="2" borderId="1" xfId="0" applyFont="1" applyFill="1" applyBorder="1" applyAlignment="1">
      <alignment horizontal="justify" vertical="center"/>
    </xf>
    <xf numFmtId="167" fontId="10" fillId="2" borderId="1" xfId="1" applyNumberFormat="1" applyFont="1" applyFill="1" applyBorder="1" applyAlignment="1">
      <alignment vertical="center"/>
    </xf>
    <xf numFmtId="165" fontId="3" fillId="2" borderId="1" xfId="2" applyNumberFormat="1" applyFill="1" applyBorder="1" applyAlignment="1">
      <alignment vertical="center"/>
    </xf>
    <xf numFmtId="165" fontId="6" fillId="2" borderId="1" xfId="2" applyNumberFormat="1" applyFont="1" applyFill="1" applyBorder="1" applyAlignment="1">
      <alignment vertical="center"/>
    </xf>
    <xf numFmtId="0" fontId="5" fillId="2" borderId="1" xfId="2" applyFont="1" applyFill="1" applyBorder="1" applyAlignment="1">
      <alignment horizontal="center" vertical="center"/>
    </xf>
    <xf numFmtId="0" fontId="5" fillId="2" borderId="1" xfId="2" applyFont="1" applyFill="1" applyBorder="1" applyAlignment="1">
      <alignment horizontal="right" vertical="center"/>
    </xf>
    <xf numFmtId="1" fontId="8" fillId="2" borderId="5" xfId="0" applyNumberFormat="1" applyFont="1" applyFill="1" applyBorder="1" applyAlignment="1">
      <alignment vertical="center"/>
    </xf>
    <xf numFmtId="167" fontId="0" fillId="0" borderId="0" xfId="0" applyNumberFormat="1"/>
    <xf numFmtId="0" fontId="3" fillId="2" borderId="1" xfId="2" applyFill="1" applyBorder="1" applyAlignment="1">
      <alignment horizontal="center" vertical="center"/>
    </xf>
    <xf numFmtId="15" fontId="0" fillId="2" borderId="1" xfId="0" applyNumberFormat="1" applyFill="1" applyBorder="1" applyAlignment="1">
      <alignment horizontal="center" vertical="center"/>
    </xf>
    <xf numFmtId="0" fontId="3" fillId="2" borderId="1" xfId="2" applyFill="1" applyBorder="1" applyAlignment="1">
      <alignment horizontal="center" vertical="center"/>
    </xf>
    <xf numFmtId="49" fontId="5" fillId="3" borderId="3" xfId="2" applyNumberFormat="1" applyFont="1" applyFill="1" applyBorder="1" applyAlignment="1">
      <alignment horizontal="center" vertical="center"/>
    </xf>
    <xf numFmtId="49" fontId="5" fillId="3" borderId="4" xfId="2" applyNumberFormat="1" applyFont="1" applyFill="1" applyBorder="1" applyAlignment="1">
      <alignment horizontal="center" vertical="center"/>
    </xf>
    <xf numFmtId="49" fontId="5" fillId="3" borderId="2" xfId="2" applyNumberFormat="1" applyFont="1" applyFill="1" applyBorder="1" applyAlignment="1">
      <alignment horizontal="center" vertical="center"/>
    </xf>
    <xf numFmtId="0" fontId="6" fillId="2" borderId="1" xfId="0" applyFont="1" applyFill="1" applyBorder="1" applyAlignment="1">
      <alignment horizontal="center" vertical="center" wrapText="1"/>
    </xf>
    <xf numFmtId="166" fontId="7" fillId="2" borderId="1" xfId="1" applyNumberFormat="1" applyFont="1" applyFill="1" applyBorder="1" applyAlignment="1">
      <alignment horizontal="center" vertical="center"/>
    </xf>
  </cellXfs>
  <cellStyles count="3">
    <cellStyle name="Millare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spital/Desktop/GICI/DISPONIBILIDADES/RELACI&#211;N%20DE%20DISPONIBILIDADES/DISPONIBILIDADES%202021/DISPONIBILIDADES%20AGOSTO%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RIDICA"/>
      <sheetName val="GASTOS BANCARIOS"/>
      <sheetName val="DISPONIBILIDADES"/>
    </sheetNames>
    <sheetDataSet>
      <sheetData sheetId="0" refreshError="1"/>
      <sheetData sheetId="1">
        <row r="18">
          <cell r="F18">
            <v>2717.95</v>
          </cell>
        </row>
      </sheetData>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tabSelected="1" topLeftCell="A50" zoomScale="80" zoomScaleNormal="80" workbookViewId="0">
      <selection activeCell="A51" sqref="A51"/>
    </sheetView>
  </sheetViews>
  <sheetFormatPr baseColWidth="10" defaultRowHeight="15" x14ac:dyDescent="0.25"/>
  <cols>
    <col min="1" max="1" width="15.7109375" customWidth="1"/>
    <col min="2" max="2" width="22.140625" customWidth="1"/>
    <col min="3" max="3" width="30.28515625" customWidth="1"/>
    <col min="4" max="4" width="24.140625" style="22" customWidth="1"/>
    <col min="6" max="6" width="76.140625" customWidth="1"/>
    <col min="7" max="7" width="16.42578125" customWidth="1"/>
    <col min="8" max="8" width="16.5703125" customWidth="1"/>
    <col min="9" max="9" width="17" customWidth="1"/>
    <col min="14" max="14" width="18.42578125" customWidth="1"/>
    <col min="15" max="15" width="19.5703125" customWidth="1"/>
    <col min="16" max="16" width="26.28515625" customWidth="1"/>
    <col min="17" max="17" width="17.85546875" customWidth="1"/>
  </cols>
  <sheetData>
    <row r="1" spans="1:17" ht="51" x14ac:dyDescent="0.25">
      <c r="A1" s="1" t="s">
        <v>0</v>
      </c>
      <c r="B1" s="2" t="s">
        <v>1</v>
      </c>
      <c r="C1" s="2" t="s">
        <v>2</v>
      </c>
      <c r="D1" s="2" t="s">
        <v>3</v>
      </c>
      <c r="E1" s="3" t="s">
        <v>4</v>
      </c>
      <c r="F1" s="4" t="s">
        <v>5</v>
      </c>
      <c r="G1" s="2" t="s">
        <v>6</v>
      </c>
      <c r="H1" s="2" t="s">
        <v>7</v>
      </c>
      <c r="I1" s="5" t="s">
        <v>8</v>
      </c>
      <c r="J1" s="6" t="s">
        <v>9</v>
      </c>
      <c r="K1" s="2" t="s">
        <v>10</v>
      </c>
      <c r="L1" s="2" t="s">
        <v>11</v>
      </c>
      <c r="M1" s="2" t="s">
        <v>12</v>
      </c>
      <c r="N1" s="5" t="s">
        <v>13</v>
      </c>
      <c r="O1" s="2" t="s">
        <v>14</v>
      </c>
      <c r="P1" s="1" t="s">
        <v>15</v>
      </c>
      <c r="Q1" s="2" t="s">
        <v>16</v>
      </c>
    </row>
    <row r="2" spans="1:17" ht="128.25" customHeight="1" x14ac:dyDescent="0.25">
      <c r="A2" s="7">
        <v>44411</v>
      </c>
      <c r="B2" s="8" t="s">
        <v>17</v>
      </c>
      <c r="C2" s="9" t="s">
        <v>18</v>
      </c>
      <c r="D2" s="21" t="s">
        <v>19</v>
      </c>
      <c r="E2" s="10" t="s">
        <v>24</v>
      </c>
      <c r="F2" s="11" t="s">
        <v>20</v>
      </c>
      <c r="G2" s="12">
        <v>27018948</v>
      </c>
      <c r="H2" s="19" t="s">
        <v>21</v>
      </c>
      <c r="I2" s="13">
        <v>1804183</v>
      </c>
      <c r="J2" s="14">
        <v>0</v>
      </c>
      <c r="K2" s="14">
        <v>0</v>
      </c>
      <c r="L2" s="14">
        <v>0</v>
      </c>
      <c r="M2" s="14">
        <v>0</v>
      </c>
      <c r="N2" s="15">
        <f t="shared" ref="N2" si="0">+I2-J2-K2-L2-M2</f>
        <v>1804183</v>
      </c>
      <c r="O2" s="16" t="s">
        <v>22</v>
      </c>
      <c r="P2" s="17">
        <v>72422635646</v>
      </c>
      <c r="Q2" s="16" t="s">
        <v>23</v>
      </c>
    </row>
    <row r="3" spans="1:17" ht="50.25" customHeight="1" x14ac:dyDescent="0.25">
      <c r="A3" s="7">
        <v>44411</v>
      </c>
      <c r="B3" s="8" t="s">
        <v>17</v>
      </c>
      <c r="C3" s="9" t="s">
        <v>18</v>
      </c>
      <c r="D3" s="21" t="s">
        <v>19</v>
      </c>
      <c r="E3" s="10" t="s">
        <v>27</v>
      </c>
      <c r="F3" s="18" t="s">
        <v>25</v>
      </c>
      <c r="G3" s="18">
        <v>27014613</v>
      </c>
      <c r="H3" s="19" t="s">
        <v>26</v>
      </c>
      <c r="I3" s="18">
        <v>1442767</v>
      </c>
      <c r="J3" s="14">
        <v>0</v>
      </c>
      <c r="K3" s="14">
        <v>0</v>
      </c>
      <c r="L3" s="14">
        <v>0</v>
      </c>
      <c r="M3" s="14">
        <v>0</v>
      </c>
      <c r="N3" s="18">
        <f>I3</f>
        <v>1442767</v>
      </c>
      <c r="O3" s="16" t="s">
        <v>22</v>
      </c>
      <c r="P3" s="18">
        <v>72422635646</v>
      </c>
      <c r="Q3" s="16" t="s">
        <v>23</v>
      </c>
    </row>
    <row r="4" spans="1:17" ht="139.5" customHeight="1" x14ac:dyDescent="0.25">
      <c r="A4" s="7">
        <v>44411</v>
      </c>
      <c r="B4" s="18" t="s">
        <v>29</v>
      </c>
      <c r="C4" s="9" t="s">
        <v>18</v>
      </c>
      <c r="D4" s="21" t="s">
        <v>19</v>
      </c>
      <c r="E4" s="10" t="s">
        <v>30</v>
      </c>
      <c r="F4" s="18" t="s">
        <v>28</v>
      </c>
      <c r="G4" s="18">
        <v>77173953</v>
      </c>
      <c r="H4" s="19" t="s">
        <v>26</v>
      </c>
      <c r="I4" s="18">
        <v>3341697</v>
      </c>
      <c r="J4" s="14">
        <v>0</v>
      </c>
      <c r="K4" s="14">
        <v>0</v>
      </c>
      <c r="L4" s="14">
        <v>0</v>
      </c>
      <c r="M4" s="14">
        <v>0</v>
      </c>
      <c r="N4" s="18">
        <f>I4</f>
        <v>3341697</v>
      </c>
      <c r="O4" s="16" t="s">
        <v>22</v>
      </c>
      <c r="P4" s="18" t="s">
        <v>31</v>
      </c>
      <c r="Q4" s="16" t="s">
        <v>23</v>
      </c>
    </row>
    <row r="5" spans="1:17" ht="128.25" customHeight="1" x14ac:dyDescent="0.25">
      <c r="A5" s="7">
        <v>44411</v>
      </c>
      <c r="B5" s="18" t="s">
        <v>34</v>
      </c>
      <c r="C5" s="9" t="s">
        <v>18</v>
      </c>
      <c r="D5" s="19" t="s">
        <v>35</v>
      </c>
      <c r="E5" s="10" t="s">
        <v>36</v>
      </c>
      <c r="F5" s="18" t="s">
        <v>32</v>
      </c>
      <c r="G5" s="18">
        <v>15186174</v>
      </c>
      <c r="H5" s="19" t="s">
        <v>33</v>
      </c>
      <c r="I5" s="18">
        <v>1500000</v>
      </c>
      <c r="J5" s="14">
        <v>0</v>
      </c>
      <c r="K5" s="14">
        <v>0</v>
      </c>
      <c r="L5" s="14">
        <v>0</v>
      </c>
      <c r="M5" s="14">
        <v>0</v>
      </c>
      <c r="N5" s="18">
        <v>1500000</v>
      </c>
      <c r="O5" s="16" t="s">
        <v>22</v>
      </c>
      <c r="P5" s="18" t="s">
        <v>31</v>
      </c>
      <c r="Q5" s="16" t="s">
        <v>23</v>
      </c>
    </row>
    <row r="6" spans="1:17" ht="165.75" customHeight="1" x14ac:dyDescent="0.25">
      <c r="A6" s="20">
        <v>44412</v>
      </c>
      <c r="B6" s="18" t="s">
        <v>40</v>
      </c>
      <c r="C6" s="18" t="s">
        <v>18</v>
      </c>
      <c r="D6" s="19" t="s">
        <v>41</v>
      </c>
      <c r="E6" s="10" t="s">
        <v>38</v>
      </c>
      <c r="F6" s="18" t="s">
        <v>37</v>
      </c>
      <c r="G6" s="18">
        <v>77169129</v>
      </c>
      <c r="H6" s="19" t="s">
        <v>39</v>
      </c>
      <c r="I6" s="18">
        <v>180053</v>
      </c>
      <c r="J6" s="14">
        <v>0</v>
      </c>
      <c r="K6" s="14">
        <v>0</v>
      </c>
      <c r="L6" s="14">
        <v>0</v>
      </c>
      <c r="M6" s="14">
        <v>0</v>
      </c>
      <c r="N6" s="18">
        <v>180053</v>
      </c>
      <c r="O6" s="16" t="s">
        <v>22</v>
      </c>
      <c r="P6" s="18" t="s">
        <v>31</v>
      </c>
      <c r="Q6" s="16" t="s">
        <v>23</v>
      </c>
    </row>
    <row r="7" spans="1:17" ht="120.75" customHeight="1" x14ac:dyDescent="0.25">
      <c r="A7" s="20">
        <v>44412</v>
      </c>
      <c r="B7" s="18" t="s">
        <v>40</v>
      </c>
      <c r="C7" s="18" t="s">
        <v>18</v>
      </c>
      <c r="D7" s="19" t="s">
        <v>41</v>
      </c>
      <c r="E7" s="10" t="s">
        <v>42</v>
      </c>
      <c r="F7" s="18" t="s">
        <v>28</v>
      </c>
      <c r="G7" s="18">
        <v>77173953</v>
      </c>
      <c r="H7" s="19" t="s">
        <v>43</v>
      </c>
      <c r="I7" s="18">
        <v>240584</v>
      </c>
      <c r="J7" s="14">
        <v>0</v>
      </c>
      <c r="K7" s="14">
        <v>0</v>
      </c>
      <c r="L7" s="14">
        <v>0</v>
      </c>
      <c r="M7" s="14">
        <v>0</v>
      </c>
      <c r="N7" s="18">
        <f>I7</f>
        <v>240584</v>
      </c>
      <c r="O7" s="16" t="s">
        <v>22</v>
      </c>
      <c r="P7" s="18" t="s">
        <v>31</v>
      </c>
      <c r="Q7" s="16" t="s">
        <v>23</v>
      </c>
    </row>
    <row r="8" spans="1:17" ht="237" customHeight="1" x14ac:dyDescent="0.25">
      <c r="A8" s="20">
        <v>44414</v>
      </c>
      <c r="B8" s="18" t="s">
        <v>47</v>
      </c>
      <c r="C8" s="18" t="s">
        <v>18</v>
      </c>
      <c r="D8" s="19" t="s">
        <v>48</v>
      </c>
      <c r="E8" s="10" t="s">
        <v>46</v>
      </c>
      <c r="F8" s="18" t="s">
        <v>44</v>
      </c>
      <c r="G8" s="18">
        <v>84101413</v>
      </c>
      <c r="H8" s="19" t="s">
        <v>45</v>
      </c>
      <c r="I8" s="18">
        <v>2000000</v>
      </c>
      <c r="J8" s="14">
        <v>0</v>
      </c>
      <c r="K8" s="14">
        <v>0</v>
      </c>
      <c r="L8" s="14">
        <v>0</v>
      </c>
      <c r="M8" s="14">
        <v>0</v>
      </c>
      <c r="N8" s="18">
        <f>I8</f>
        <v>2000000</v>
      </c>
      <c r="O8" s="16" t="s">
        <v>22</v>
      </c>
      <c r="P8" s="18">
        <v>72422635646</v>
      </c>
      <c r="Q8" s="16" t="s">
        <v>23</v>
      </c>
    </row>
    <row r="9" spans="1:17" ht="305.25" customHeight="1" x14ac:dyDescent="0.25">
      <c r="A9" s="20">
        <v>44414</v>
      </c>
      <c r="B9" s="18" t="s">
        <v>47</v>
      </c>
      <c r="C9" s="18" t="s">
        <v>18</v>
      </c>
      <c r="D9" s="19" t="s">
        <v>48</v>
      </c>
      <c r="E9" s="10" t="s">
        <v>50</v>
      </c>
      <c r="F9" s="18" t="s">
        <v>37</v>
      </c>
      <c r="G9" s="18">
        <v>77169129</v>
      </c>
      <c r="H9" s="19" t="s">
        <v>49</v>
      </c>
      <c r="I9" s="18">
        <v>2035000</v>
      </c>
      <c r="J9" s="14">
        <v>25600</v>
      </c>
      <c r="K9" s="14">
        <v>0</v>
      </c>
      <c r="L9" s="14">
        <v>0</v>
      </c>
      <c r="M9" s="14">
        <v>0</v>
      </c>
      <c r="N9" s="24">
        <f>I9-J9</f>
        <v>2009400</v>
      </c>
      <c r="O9" s="16" t="s">
        <v>22</v>
      </c>
      <c r="P9" s="18">
        <v>72422635646</v>
      </c>
      <c r="Q9" s="16" t="s">
        <v>23</v>
      </c>
    </row>
    <row r="10" spans="1:17" ht="273" customHeight="1" x14ac:dyDescent="0.25">
      <c r="A10" s="20">
        <v>44414</v>
      </c>
      <c r="B10" s="18" t="s">
        <v>17</v>
      </c>
      <c r="C10" s="18" t="s">
        <v>18</v>
      </c>
      <c r="D10" s="19" t="s">
        <v>35</v>
      </c>
      <c r="E10" s="10" t="s">
        <v>52</v>
      </c>
      <c r="F10" s="18" t="s">
        <v>51</v>
      </c>
      <c r="G10" s="18">
        <v>84101530</v>
      </c>
      <c r="H10" s="19" t="s">
        <v>53</v>
      </c>
      <c r="I10" s="18">
        <v>1000000</v>
      </c>
      <c r="J10" s="14">
        <v>0</v>
      </c>
      <c r="K10" s="14">
        <v>0</v>
      </c>
      <c r="L10" s="14">
        <v>0</v>
      </c>
      <c r="M10" s="14">
        <v>0</v>
      </c>
      <c r="N10" s="18">
        <v>1000000</v>
      </c>
      <c r="O10" s="16" t="s">
        <v>22</v>
      </c>
      <c r="P10" s="18">
        <v>72422635646</v>
      </c>
      <c r="Q10" s="16" t="s">
        <v>23</v>
      </c>
    </row>
    <row r="11" spans="1:17" ht="205.5" customHeight="1" x14ac:dyDescent="0.25">
      <c r="A11" s="20">
        <v>44414</v>
      </c>
      <c r="B11" s="18" t="s">
        <v>34</v>
      </c>
      <c r="C11" s="18" t="s">
        <v>18</v>
      </c>
      <c r="D11" s="19" t="s">
        <v>35</v>
      </c>
      <c r="E11" s="10" t="s">
        <v>55</v>
      </c>
      <c r="F11" s="18" t="s">
        <v>54</v>
      </c>
      <c r="G11" s="18">
        <v>1119817332</v>
      </c>
      <c r="H11" s="19" t="s">
        <v>56</v>
      </c>
      <c r="I11" s="18">
        <v>1000000</v>
      </c>
      <c r="J11" s="14">
        <v>0</v>
      </c>
      <c r="K11" s="14">
        <v>0</v>
      </c>
      <c r="L11" s="14">
        <v>0</v>
      </c>
      <c r="M11" s="14">
        <v>0</v>
      </c>
      <c r="N11" s="18">
        <v>1000000</v>
      </c>
      <c r="O11" s="16" t="s">
        <v>22</v>
      </c>
      <c r="P11" s="18" t="s">
        <v>31</v>
      </c>
      <c r="Q11" s="16" t="s">
        <v>23</v>
      </c>
    </row>
    <row r="12" spans="1:17" ht="375" x14ac:dyDescent="0.25">
      <c r="A12" s="20">
        <v>44414</v>
      </c>
      <c r="B12" s="18" t="s">
        <v>17</v>
      </c>
      <c r="C12" s="18" t="s">
        <v>18</v>
      </c>
      <c r="D12" s="19" t="s">
        <v>35</v>
      </c>
      <c r="E12" s="10" t="s">
        <v>59</v>
      </c>
      <c r="F12" s="18" t="s">
        <v>57</v>
      </c>
      <c r="G12" s="18">
        <v>40801546</v>
      </c>
      <c r="H12" s="19" t="s">
        <v>58</v>
      </c>
      <c r="I12" s="18">
        <v>1000000</v>
      </c>
      <c r="J12" s="14">
        <v>25600</v>
      </c>
      <c r="K12" s="14">
        <v>0</v>
      </c>
      <c r="L12" s="14">
        <v>0</v>
      </c>
      <c r="M12" s="14">
        <v>0</v>
      </c>
      <c r="N12" s="24">
        <f>I12-J12</f>
        <v>974400</v>
      </c>
      <c r="O12" s="16" t="s">
        <v>22</v>
      </c>
      <c r="P12" s="18" t="s">
        <v>31</v>
      </c>
      <c r="Q12" s="16" t="s">
        <v>23</v>
      </c>
    </row>
    <row r="13" spans="1:17" ht="409.5" x14ac:dyDescent="0.25">
      <c r="A13" s="20">
        <v>44414</v>
      </c>
      <c r="B13" s="18" t="s">
        <v>17</v>
      </c>
      <c r="C13" s="18" t="s">
        <v>18</v>
      </c>
      <c r="D13" s="19" t="s">
        <v>35</v>
      </c>
      <c r="E13" s="10" t="s">
        <v>61</v>
      </c>
      <c r="F13" s="18" t="s">
        <v>60</v>
      </c>
      <c r="G13" s="18">
        <v>49782282</v>
      </c>
      <c r="H13" s="19" t="s">
        <v>62</v>
      </c>
      <c r="I13" s="18">
        <v>1000000</v>
      </c>
      <c r="J13" s="14">
        <v>0</v>
      </c>
      <c r="K13" s="14">
        <v>0</v>
      </c>
      <c r="L13" s="14">
        <v>0</v>
      </c>
      <c r="M13" s="14">
        <v>0</v>
      </c>
      <c r="N13" s="18">
        <v>1000000</v>
      </c>
      <c r="O13" s="16" t="s">
        <v>22</v>
      </c>
      <c r="P13" s="18" t="s">
        <v>31</v>
      </c>
      <c r="Q13" s="16" t="s">
        <v>23</v>
      </c>
    </row>
    <row r="14" spans="1:17" ht="225" customHeight="1" x14ac:dyDescent="0.25">
      <c r="A14" s="20">
        <v>44414</v>
      </c>
      <c r="B14" s="18" t="s">
        <v>29</v>
      </c>
      <c r="C14" s="18" t="s">
        <v>18</v>
      </c>
      <c r="D14" s="19" t="s">
        <v>48</v>
      </c>
      <c r="E14" s="10" t="s">
        <v>65</v>
      </c>
      <c r="F14" s="18" t="s">
        <v>63</v>
      </c>
      <c r="G14" s="18">
        <v>1121331579</v>
      </c>
      <c r="H14" s="19" t="s">
        <v>64</v>
      </c>
      <c r="I14" s="18">
        <v>2500000</v>
      </c>
      <c r="J14" s="14">
        <v>0</v>
      </c>
      <c r="K14" s="14">
        <v>0</v>
      </c>
      <c r="L14" s="14">
        <v>0</v>
      </c>
      <c r="M14" s="14">
        <v>0</v>
      </c>
      <c r="N14" s="18">
        <v>2500000</v>
      </c>
      <c r="O14" s="16" t="s">
        <v>22</v>
      </c>
      <c r="P14" s="18" t="s">
        <v>31</v>
      </c>
      <c r="Q14" s="16" t="s">
        <v>23</v>
      </c>
    </row>
    <row r="15" spans="1:17" ht="204.75" customHeight="1" x14ac:dyDescent="0.25">
      <c r="A15" s="20">
        <v>44414</v>
      </c>
      <c r="B15" s="18" t="s">
        <v>29</v>
      </c>
      <c r="C15" s="18" t="s">
        <v>18</v>
      </c>
      <c r="D15" s="19" t="s">
        <v>48</v>
      </c>
      <c r="E15" s="10" t="s">
        <v>67</v>
      </c>
      <c r="F15" s="18" t="s">
        <v>66</v>
      </c>
      <c r="G15" s="18">
        <v>1065570610</v>
      </c>
      <c r="H15" s="19" t="s">
        <v>68</v>
      </c>
      <c r="I15" s="18">
        <v>1800000</v>
      </c>
      <c r="J15" s="14">
        <v>0</v>
      </c>
      <c r="K15" s="14">
        <v>0</v>
      </c>
      <c r="L15" s="14">
        <v>0</v>
      </c>
      <c r="M15" s="14">
        <v>0</v>
      </c>
      <c r="N15" s="18">
        <v>1800000</v>
      </c>
      <c r="O15" s="16" t="s">
        <v>22</v>
      </c>
      <c r="P15" s="18" t="s">
        <v>31</v>
      </c>
      <c r="Q15" s="16" t="s">
        <v>23</v>
      </c>
    </row>
    <row r="16" spans="1:17" ht="162.75" customHeight="1" x14ac:dyDescent="0.25">
      <c r="A16" s="20">
        <v>44414</v>
      </c>
      <c r="B16" s="18" t="s">
        <v>29</v>
      </c>
      <c r="C16" s="18" t="s">
        <v>18</v>
      </c>
      <c r="D16" s="19" t="s">
        <v>48</v>
      </c>
      <c r="E16" s="10" t="s">
        <v>70</v>
      </c>
      <c r="F16" s="18" t="s">
        <v>69</v>
      </c>
      <c r="G16" s="18">
        <v>1119816485</v>
      </c>
      <c r="H16" s="19" t="s">
        <v>71</v>
      </c>
      <c r="I16" s="18">
        <v>1800000</v>
      </c>
      <c r="J16" s="14">
        <v>25600</v>
      </c>
      <c r="K16" s="14">
        <v>0</v>
      </c>
      <c r="L16" s="14">
        <v>0</v>
      </c>
      <c r="M16" s="14">
        <v>0</v>
      </c>
      <c r="N16" s="24">
        <f>I16-J16</f>
        <v>1774400</v>
      </c>
      <c r="O16" s="16" t="s">
        <v>22</v>
      </c>
      <c r="P16" s="18" t="s">
        <v>31</v>
      </c>
      <c r="Q16" s="16" t="s">
        <v>23</v>
      </c>
    </row>
    <row r="17" spans="1:17" ht="201.75" customHeight="1" x14ac:dyDescent="0.25">
      <c r="A17" s="20">
        <v>44414</v>
      </c>
      <c r="B17" s="18" t="s">
        <v>29</v>
      </c>
      <c r="C17" s="18" t="s">
        <v>18</v>
      </c>
      <c r="D17" s="19" t="s">
        <v>48</v>
      </c>
      <c r="E17" s="10" t="s">
        <v>74</v>
      </c>
      <c r="F17" s="18" t="s">
        <v>72</v>
      </c>
      <c r="G17" s="18">
        <v>40800072</v>
      </c>
      <c r="H17" s="19" t="s">
        <v>73</v>
      </c>
      <c r="I17" s="18">
        <v>1700000</v>
      </c>
      <c r="J17" s="14">
        <v>0</v>
      </c>
      <c r="K17" s="14">
        <v>0</v>
      </c>
      <c r="L17" s="14">
        <v>0</v>
      </c>
      <c r="M17" s="14">
        <v>0</v>
      </c>
      <c r="N17" s="18">
        <v>1700000</v>
      </c>
      <c r="O17" s="16" t="s">
        <v>22</v>
      </c>
      <c r="P17" s="18" t="s">
        <v>31</v>
      </c>
      <c r="Q17" s="16" t="s">
        <v>23</v>
      </c>
    </row>
    <row r="18" spans="1:17" ht="210" customHeight="1" x14ac:dyDescent="0.25">
      <c r="A18" s="20">
        <v>44414</v>
      </c>
      <c r="B18" s="18" t="s">
        <v>78</v>
      </c>
      <c r="C18" s="18" t="s">
        <v>18</v>
      </c>
      <c r="D18" s="19" t="s">
        <v>79</v>
      </c>
      <c r="E18" s="10" t="s">
        <v>80</v>
      </c>
      <c r="F18" s="18" t="s">
        <v>75</v>
      </c>
      <c r="G18" s="18" t="s">
        <v>76</v>
      </c>
      <c r="H18" s="19" t="s">
        <v>77</v>
      </c>
      <c r="I18" s="18">
        <v>908526</v>
      </c>
      <c r="J18" s="14">
        <v>0</v>
      </c>
      <c r="K18" s="14">
        <v>0</v>
      </c>
      <c r="L18" s="14">
        <v>0</v>
      </c>
      <c r="M18" s="14">
        <v>0</v>
      </c>
      <c r="N18" s="18">
        <f>I18</f>
        <v>908526</v>
      </c>
      <c r="O18" s="16" t="s">
        <v>22</v>
      </c>
      <c r="P18" s="18" t="s">
        <v>31</v>
      </c>
      <c r="Q18" s="16" t="s">
        <v>23</v>
      </c>
    </row>
    <row r="19" spans="1:17" ht="205.5" customHeight="1" x14ac:dyDescent="0.25">
      <c r="A19" s="20">
        <v>44414</v>
      </c>
      <c r="B19" s="18" t="s">
        <v>47</v>
      </c>
      <c r="C19" s="18" t="s">
        <v>18</v>
      </c>
      <c r="D19" s="19" t="s">
        <v>48</v>
      </c>
      <c r="E19" s="10" t="s">
        <v>82</v>
      </c>
      <c r="F19" s="18" t="s">
        <v>81</v>
      </c>
      <c r="G19" s="18" t="s">
        <v>83</v>
      </c>
      <c r="H19" s="19" t="s">
        <v>84</v>
      </c>
      <c r="I19" s="18">
        <v>908526</v>
      </c>
      <c r="J19" s="14">
        <v>0</v>
      </c>
      <c r="K19" s="14">
        <v>0</v>
      </c>
      <c r="L19" s="14">
        <v>0</v>
      </c>
      <c r="M19" s="14">
        <v>0</v>
      </c>
      <c r="N19" s="18">
        <f>I19</f>
        <v>908526</v>
      </c>
      <c r="O19" s="16" t="s">
        <v>22</v>
      </c>
      <c r="P19" s="18" t="s">
        <v>31</v>
      </c>
      <c r="Q19" s="16" t="s">
        <v>23</v>
      </c>
    </row>
    <row r="20" spans="1:17" ht="195" customHeight="1" x14ac:dyDescent="0.25">
      <c r="A20" s="20">
        <v>44414</v>
      </c>
      <c r="B20" s="18" t="s">
        <v>47</v>
      </c>
      <c r="C20" s="18" t="s">
        <v>18</v>
      </c>
      <c r="D20" s="19" t="s">
        <v>48</v>
      </c>
      <c r="E20" s="10" t="s">
        <v>86</v>
      </c>
      <c r="F20" s="18" t="s">
        <v>85</v>
      </c>
      <c r="G20" s="23">
        <v>1121329018</v>
      </c>
      <c r="H20" s="19" t="s">
        <v>87</v>
      </c>
      <c r="I20" s="18">
        <v>3500000</v>
      </c>
      <c r="J20" s="14">
        <v>0</v>
      </c>
      <c r="K20" s="14">
        <v>0</v>
      </c>
      <c r="L20" s="14">
        <v>0</v>
      </c>
      <c r="M20" s="14">
        <v>0</v>
      </c>
      <c r="N20" s="18">
        <v>3500000</v>
      </c>
      <c r="O20" s="16" t="s">
        <v>22</v>
      </c>
      <c r="P20" s="18" t="s">
        <v>31</v>
      </c>
      <c r="Q20" s="16">
        <v>533813</v>
      </c>
    </row>
    <row r="21" spans="1:17" ht="169.5" customHeight="1" x14ac:dyDescent="0.25">
      <c r="A21" s="20">
        <v>44414</v>
      </c>
      <c r="B21" s="18" t="s">
        <v>17</v>
      </c>
      <c r="C21" s="18" t="s">
        <v>18</v>
      </c>
      <c r="D21" s="19" t="s">
        <v>35</v>
      </c>
      <c r="E21" s="10" t="s">
        <v>90</v>
      </c>
      <c r="F21" s="18" t="s">
        <v>88</v>
      </c>
      <c r="G21" s="18">
        <v>27017300</v>
      </c>
      <c r="H21" s="19" t="s">
        <v>89</v>
      </c>
      <c r="I21" s="18">
        <v>1000000</v>
      </c>
      <c r="J21" s="14">
        <v>0</v>
      </c>
      <c r="K21" s="14">
        <v>0</v>
      </c>
      <c r="L21" s="14">
        <v>0</v>
      </c>
      <c r="M21" s="14">
        <v>0</v>
      </c>
      <c r="N21" s="18">
        <v>1000000</v>
      </c>
      <c r="O21" s="16" t="s">
        <v>22</v>
      </c>
      <c r="P21" s="18" t="s">
        <v>31</v>
      </c>
      <c r="Q21" s="16" t="s">
        <v>23</v>
      </c>
    </row>
    <row r="22" spans="1:17" ht="309" customHeight="1" x14ac:dyDescent="0.25">
      <c r="A22" s="20">
        <v>44414</v>
      </c>
      <c r="B22" s="18" t="s">
        <v>47</v>
      </c>
      <c r="C22" s="18" t="s">
        <v>18</v>
      </c>
      <c r="D22" s="19" t="s">
        <v>48</v>
      </c>
      <c r="E22" s="10" t="s">
        <v>92</v>
      </c>
      <c r="F22" s="18" t="s">
        <v>91</v>
      </c>
      <c r="G22" s="18">
        <v>26989587</v>
      </c>
      <c r="H22" s="19" t="s">
        <v>93</v>
      </c>
      <c r="I22" s="18">
        <v>1400000</v>
      </c>
      <c r="J22" s="14">
        <v>0</v>
      </c>
      <c r="K22" s="14">
        <v>0</v>
      </c>
      <c r="L22" s="14">
        <v>0</v>
      </c>
      <c r="M22" s="14">
        <v>0</v>
      </c>
      <c r="N22" s="18">
        <v>1400000</v>
      </c>
      <c r="O22" s="16" t="s">
        <v>22</v>
      </c>
      <c r="P22" s="18">
        <v>72422635646</v>
      </c>
      <c r="Q22" s="16" t="s">
        <v>23</v>
      </c>
    </row>
    <row r="23" spans="1:17" ht="225" x14ac:dyDescent="0.25">
      <c r="A23" s="20">
        <v>44414</v>
      </c>
      <c r="B23" s="18" t="s">
        <v>17</v>
      </c>
      <c r="C23" s="18" t="s">
        <v>18</v>
      </c>
      <c r="D23" s="19" t="s">
        <v>35</v>
      </c>
      <c r="E23" s="10" t="s">
        <v>96</v>
      </c>
      <c r="F23" s="18" t="s">
        <v>94</v>
      </c>
      <c r="G23" s="18">
        <v>1119816728</v>
      </c>
      <c r="H23" s="19" t="s">
        <v>95</v>
      </c>
      <c r="I23" s="18">
        <v>1000000</v>
      </c>
      <c r="J23" s="14">
        <v>0</v>
      </c>
      <c r="K23" s="14">
        <v>0</v>
      </c>
      <c r="L23" s="14">
        <v>0</v>
      </c>
      <c r="M23" s="14">
        <v>0</v>
      </c>
      <c r="N23" s="18">
        <v>1000000</v>
      </c>
      <c r="O23" s="16" t="s">
        <v>22</v>
      </c>
      <c r="P23" s="18">
        <v>72400000259</v>
      </c>
      <c r="Q23" s="16" t="s">
        <v>23</v>
      </c>
    </row>
    <row r="24" spans="1:17" ht="305.25" customHeight="1" x14ac:dyDescent="0.25">
      <c r="A24" s="20">
        <v>44414</v>
      </c>
      <c r="B24" s="18" t="s">
        <v>17</v>
      </c>
      <c r="C24" s="18" t="s">
        <v>18</v>
      </c>
      <c r="D24" s="19" t="s">
        <v>35</v>
      </c>
      <c r="E24" s="10" t="s">
        <v>99</v>
      </c>
      <c r="F24" s="18" t="s">
        <v>97</v>
      </c>
      <c r="G24" s="18">
        <v>36491032</v>
      </c>
      <c r="H24" s="19" t="s">
        <v>98</v>
      </c>
      <c r="I24" s="18">
        <v>1250000</v>
      </c>
      <c r="J24" s="14">
        <v>25600</v>
      </c>
      <c r="K24" s="14">
        <v>0</v>
      </c>
      <c r="L24" s="14">
        <v>0</v>
      </c>
      <c r="M24" s="14">
        <v>0</v>
      </c>
      <c r="N24" s="24">
        <f>I24-J24</f>
        <v>1224400</v>
      </c>
      <c r="O24" s="16" t="s">
        <v>22</v>
      </c>
      <c r="P24" s="18">
        <v>72422635646</v>
      </c>
      <c r="Q24" s="16" t="s">
        <v>23</v>
      </c>
    </row>
    <row r="25" spans="1:17" ht="132.75" customHeight="1" x14ac:dyDescent="0.25">
      <c r="A25" s="20">
        <v>44414</v>
      </c>
      <c r="B25" s="18" t="s">
        <v>17</v>
      </c>
      <c r="C25" s="18" t="s">
        <v>18</v>
      </c>
      <c r="D25" s="19" t="s">
        <v>35</v>
      </c>
      <c r="E25" s="10" t="s">
        <v>102</v>
      </c>
      <c r="F25" s="18" t="s">
        <v>100</v>
      </c>
      <c r="G25" s="18">
        <v>17976717</v>
      </c>
      <c r="H25" s="19" t="s">
        <v>101</v>
      </c>
      <c r="I25" s="18">
        <v>1000000</v>
      </c>
      <c r="J25" s="14">
        <v>25600</v>
      </c>
      <c r="K25" s="14">
        <v>0</v>
      </c>
      <c r="L25" s="14">
        <v>0</v>
      </c>
      <c r="M25" s="14">
        <v>0</v>
      </c>
      <c r="N25" s="24">
        <f>I25-J25</f>
        <v>974400</v>
      </c>
      <c r="O25" s="16" t="s">
        <v>22</v>
      </c>
      <c r="P25" s="18" t="s">
        <v>31</v>
      </c>
      <c r="Q25" s="16" t="s">
        <v>23</v>
      </c>
    </row>
    <row r="26" spans="1:17" ht="210.75" customHeight="1" x14ac:dyDescent="0.25">
      <c r="A26" s="20">
        <v>44414</v>
      </c>
      <c r="B26" s="18" t="s">
        <v>17</v>
      </c>
      <c r="C26" s="18" t="s">
        <v>18</v>
      </c>
      <c r="D26" s="19" t="s">
        <v>35</v>
      </c>
      <c r="E26" s="10" t="s">
        <v>105</v>
      </c>
      <c r="F26" s="18" t="s">
        <v>103</v>
      </c>
      <c r="G26" s="18">
        <v>1193558974</v>
      </c>
      <c r="H26" s="19" t="s">
        <v>104</v>
      </c>
      <c r="I26" s="18">
        <v>1000000</v>
      </c>
      <c r="J26" s="14">
        <v>0</v>
      </c>
      <c r="K26" s="14">
        <v>0</v>
      </c>
      <c r="L26" s="14">
        <v>0</v>
      </c>
      <c r="M26" s="14">
        <v>0</v>
      </c>
      <c r="N26" s="18">
        <v>1000000</v>
      </c>
      <c r="O26" s="16" t="s">
        <v>22</v>
      </c>
      <c r="P26" s="18" t="s">
        <v>31</v>
      </c>
      <c r="Q26" s="16" t="s">
        <v>23</v>
      </c>
    </row>
    <row r="27" spans="1:17" ht="141" customHeight="1" x14ac:dyDescent="0.25">
      <c r="A27" s="20">
        <v>44414</v>
      </c>
      <c r="B27" s="18" t="s">
        <v>29</v>
      </c>
      <c r="C27" s="18" t="s">
        <v>18</v>
      </c>
      <c r="D27" s="19" t="s">
        <v>48</v>
      </c>
      <c r="E27" s="10" t="s">
        <v>108</v>
      </c>
      <c r="F27" s="18" t="s">
        <v>106</v>
      </c>
      <c r="G27" s="18">
        <v>1119816853</v>
      </c>
      <c r="H27" s="19" t="s">
        <v>107</v>
      </c>
      <c r="I27" s="18">
        <v>2200000</v>
      </c>
      <c r="J27" s="14">
        <v>0</v>
      </c>
      <c r="K27" s="14">
        <v>0</v>
      </c>
      <c r="L27" s="14">
        <f>I27*10/100</f>
        <v>220000</v>
      </c>
      <c r="M27" s="14">
        <v>0</v>
      </c>
      <c r="N27" s="24">
        <f>I27-L27</f>
        <v>1980000</v>
      </c>
      <c r="O27" s="16" t="s">
        <v>22</v>
      </c>
      <c r="P27" s="18" t="s">
        <v>31</v>
      </c>
      <c r="Q27" s="16" t="s">
        <v>23</v>
      </c>
    </row>
    <row r="28" spans="1:17" ht="227.25" customHeight="1" x14ac:dyDescent="0.25">
      <c r="A28" s="20">
        <v>44414</v>
      </c>
      <c r="B28" s="18" t="s">
        <v>47</v>
      </c>
      <c r="C28" s="18" t="s">
        <v>18</v>
      </c>
      <c r="D28" s="19" t="s">
        <v>48</v>
      </c>
      <c r="E28" s="10" t="s">
        <v>110</v>
      </c>
      <c r="F28" s="18" t="s">
        <v>109</v>
      </c>
      <c r="G28" s="18">
        <v>1006653493</v>
      </c>
      <c r="H28" s="19" t="s">
        <v>111</v>
      </c>
      <c r="I28" s="18">
        <v>3500000</v>
      </c>
      <c r="J28" s="14">
        <v>0</v>
      </c>
      <c r="K28" s="14">
        <v>0</v>
      </c>
      <c r="L28" s="14">
        <v>0</v>
      </c>
      <c r="M28" s="14">
        <v>0</v>
      </c>
      <c r="N28" s="18">
        <v>3500000</v>
      </c>
      <c r="O28" s="16" t="s">
        <v>22</v>
      </c>
      <c r="P28" s="18" t="s">
        <v>31</v>
      </c>
      <c r="Q28" s="16">
        <v>533814</v>
      </c>
    </row>
    <row r="29" spans="1:17" ht="197.25" customHeight="1" x14ac:dyDescent="0.25">
      <c r="A29" s="20">
        <v>44418</v>
      </c>
      <c r="B29" s="18" t="s">
        <v>17</v>
      </c>
      <c r="C29" s="18" t="s">
        <v>18</v>
      </c>
      <c r="D29" s="19" t="s">
        <v>35</v>
      </c>
      <c r="E29" s="10" t="s">
        <v>114</v>
      </c>
      <c r="F29" s="18" t="s">
        <v>112</v>
      </c>
      <c r="G29" s="18">
        <v>1065591345</v>
      </c>
      <c r="H29" s="19" t="s">
        <v>113</v>
      </c>
      <c r="I29" s="18">
        <v>1000000</v>
      </c>
      <c r="J29" s="14">
        <v>25600</v>
      </c>
      <c r="K29" s="14">
        <v>0</v>
      </c>
      <c r="L29" s="14">
        <v>0</v>
      </c>
      <c r="M29" s="14">
        <v>0</v>
      </c>
      <c r="N29" s="24">
        <f>I29-J29</f>
        <v>974400</v>
      </c>
      <c r="O29" s="16" t="s">
        <v>22</v>
      </c>
      <c r="P29" s="18">
        <v>72422635646</v>
      </c>
      <c r="Q29" s="16" t="s">
        <v>23</v>
      </c>
    </row>
    <row r="30" spans="1:17" ht="153.75" customHeight="1" x14ac:dyDescent="0.25">
      <c r="A30" s="20">
        <v>44418</v>
      </c>
      <c r="B30" s="18" t="s">
        <v>117</v>
      </c>
      <c r="C30" s="18" t="s">
        <v>18</v>
      </c>
      <c r="D30" s="19" t="s">
        <v>118</v>
      </c>
      <c r="E30" s="10" t="s">
        <v>116</v>
      </c>
      <c r="F30" s="18" t="s">
        <v>115</v>
      </c>
      <c r="G30" s="18">
        <v>1121336124</v>
      </c>
      <c r="H30" s="19" t="s">
        <v>119</v>
      </c>
      <c r="I30" s="18">
        <v>2400000</v>
      </c>
      <c r="J30" s="14">
        <v>0</v>
      </c>
      <c r="K30" s="14">
        <v>0</v>
      </c>
      <c r="L30" s="14">
        <v>0</v>
      </c>
      <c r="M30" s="14">
        <v>0</v>
      </c>
      <c r="N30" s="18">
        <v>2400000</v>
      </c>
      <c r="O30" s="16" t="s">
        <v>22</v>
      </c>
      <c r="P30" s="18" t="s">
        <v>31</v>
      </c>
      <c r="Q30" s="16" t="s">
        <v>23</v>
      </c>
    </row>
    <row r="31" spans="1:17" ht="107.25" customHeight="1" x14ac:dyDescent="0.25">
      <c r="A31" s="20">
        <v>44418</v>
      </c>
      <c r="B31" s="18" t="s">
        <v>117</v>
      </c>
      <c r="C31" s="18" t="s">
        <v>18</v>
      </c>
      <c r="D31" s="19" t="s">
        <v>118</v>
      </c>
      <c r="E31" s="10" t="s">
        <v>122</v>
      </c>
      <c r="F31" s="18" t="s">
        <v>120</v>
      </c>
      <c r="G31" s="18">
        <v>42489312</v>
      </c>
      <c r="H31" s="19" t="s">
        <v>121</v>
      </c>
      <c r="I31" s="18">
        <v>2198917</v>
      </c>
      <c r="J31" s="14">
        <v>0</v>
      </c>
      <c r="K31" s="14">
        <v>0</v>
      </c>
      <c r="L31" s="14">
        <v>0</v>
      </c>
      <c r="M31" s="14">
        <v>0</v>
      </c>
      <c r="N31" s="18">
        <f>I31</f>
        <v>2198917</v>
      </c>
      <c r="O31" s="16" t="s">
        <v>22</v>
      </c>
      <c r="P31" s="18" t="s">
        <v>31</v>
      </c>
      <c r="Q31" s="16" t="s">
        <v>23</v>
      </c>
    </row>
    <row r="32" spans="1:17" ht="163.5" customHeight="1" x14ac:dyDescent="0.25">
      <c r="A32" s="20">
        <v>44418</v>
      </c>
      <c r="B32" s="18" t="s">
        <v>127</v>
      </c>
      <c r="C32" s="18" t="s">
        <v>18</v>
      </c>
      <c r="D32" s="19" t="s">
        <v>128</v>
      </c>
      <c r="E32" s="10" t="s">
        <v>126</v>
      </c>
      <c r="F32" s="18" t="s">
        <v>123</v>
      </c>
      <c r="G32" s="18">
        <v>900147238</v>
      </c>
      <c r="H32" s="19" t="s">
        <v>124</v>
      </c>
      <c r="I32" s="18">
        <v>79200</v>
      </c>
      <c r="J32" s="14">
        <v>0</v>
      </c>
      <c r="K32" s="14">
        <v>0</v>
      </c>
      <c r="L32" s="14">
        <v>0</v>
      </c>
      <c r="M32" s="14">
        <v>0</v>
      </c>
      <c r="N32" s="18">
        <f>I32</f>
        <v>79200</v>
      </c>
      <c r="O32" s="18" t="s">
        <v>125</v>
      </c>
      <c r="P32" s="18">
        <v>300050085</v>
      </c>
      <c r="Q32" s="16" t="s">
        <v>23</v>
      </c>
    </row>
    <row r="33" spans="1:17" ht="345" x14ac:dyDescent="0.25">
      <c r="A33" s="20">
        <v>44418</v>
      </c>
      <c r="B33" s="19" t="s">
        <v>129</v>
      </c>
      <c r="C33" s="19" t="s">
        <v>18</v>
      </c>
      <c r="D33" s="19" t="s">
        <v>130</v>
      </c>
      <c r="E33" s="10" t="s">
        <v>152</v>
      </c>
      <c r="F33" s="19" t="s">
        <v>131</v>
      </c>
      <c r="G33" s="19" t="s">
        <v>132</v>
      </c>
      <c r="H33" s="19" t="s">
        <v>153</v>
      </c>
      <c r="I33" s="25">
        <v>755300</v>
      </c>
      <c r="J33" s="14">
        <v>0</v>
      </c>
      <c r="K33" s="14">
        <v>0</v>
      </c>
      <c r="L33" s="14">
        <v>0</v>
      </c>
      <c r="M33" s="14">
        <v>0</v>
      </c>
      <c r="N33" s="26">
        <f t="shared" ref="N33:N40" si="1">I33</f>
        <v>755300</v>
      </c>
      <c r="O33" s="18" t="s">
        <v>125</v>
      </c>
      <c r="P33" s="18" t="s">
        <v>134</v>
      </c>
      <c r="Q33" s="16" t="s">
        <v>23</v>
      </c>
    </row>
    <row r="34" spans="1:17" ht="217.5" customHeight="1" x14ac:dyDescent="0.25">
      <c r="A34" s="20">
        <v>44418</v>
      </c>
      <c r="B34" s="19" t="s">
        <v>129</v>
      </c>
      <c r="C34" s="19" t="s">
        <v>18</v>
      </c>
      <c r="D34" s="19" t="s">
        <v>130</v>
      </c>
      <c r="E34" s="10" t="s">
        <v>152</v>
      </c>
      <c r="F34" s="19" t="s">
        <v>135</v>
      </c>
      <c r="G34" s="19" t="s">
        <v>136</v>
      </c>
      <c r="H34" s="19" t="s">
        <v>133</v>
      </c>
      <c r="I34" s="25">
        <v>629300</v>
      </c>
      <c r="J34" s="14">
        <v>0</v>
      </c>
      <c r="K34" s="14">
        <v>0</v>
      </c>
      <c r="L34" s="14">
        <v>0</v>
      </c>
      <c r="M34" s="14">
        <v>0</v>
      </c>
      <c r="N34" s="26">
        <f t="shared" si="1"/>
        <v>629300</v>
      </c>
      <c r="O34" s="18" t="s">
        <v>125</v>
      </c>
      <c r="P34" s="18" t="s">
        <v>134</v>
      </c>
      <c r="Q34" s="16" t="s">
        <v>23</v>
      </c>
    </row>
    <row r="35" spans="1:17" ht="195" customHeight="1" x14ac:dyDescent="0.25">
      <c r="A35" s="20">
        <v>44418</v>
      </c>
      <c r="B35" s="19"/>
      <c r="C35" s="19" t="s">
        <v>18</v>
      </c>
      <c r="D35" s="19" t="s">
        <v>128</v>
      </c>
      <c r="E35" s="10" t="s">
        <v>152</v>
      </c>
      <c r="F35" s="19" t="s">
        <v>137</v>
      </c>
      <c r="G35" s="19" t="s">
        <v>138</v>
      </c>
      <c r="H35" s="19" t="s">
        <v>133</v>
      </c>
      <c r="I35" s="25">
        <v>205300</v>
      </c>
      <c r="J35" s="14">
        <v>0</v>
      </c>
      <c r="K35" s="14">
        <v>0</v>
      </c>
      <c r="L35" s="14">
        <v>0</v>
      </c>
      <c r="M35" s="14">
        <v>0</v>
      </c>
      <c r="N35" s="26">
        <f t="shared" si="1"/>
        <v>205300</v>
      </c>
      <c r="O35" s="18" t="s">
        <v>125</v>
      </c>
      <c r="P35" s="18" t="s">
        <v>134</v>
      </c>
      <c r="Q35" s="16" t="s">
        <v>23</v>
      </c>
    </row>
    <row r="36" spans="1:17" ht="345" x14ac:dyDescent="0.25">
      <c r="A36" s="20">
        <v>44418</v>
      </c>
      <c r="B36" s="19"/>
      <c r="C36" s="19" t="s">
        <v>18</v>
      </c>
      <c r="D36" s="19" t="s">
        <v>139</v>
      </c>
      <c r="E36" s="10" t="s">
        <v>152</v>
      </c>
      <c r="F36" s="19" t="s">
        <v>140</v>
      </c>
      <c r="G36" s="19" t="s">
        <v>141</v>
      </c>
      <c r="H36" s="19" t="s">
        <v>133</v>
      </c>
      <c r="I36" s="25">
        <v>337000</v>
      </c>
      <c r="J36" s="14">
        <v>0</v>
      </c>
      <c r="K36" s="14">
        <v>0</v>
      </c>
      <c r="L36" s="14">
        <v>0</v>
      </c>
      <c r="M36" s="14">
        <v>0</v>
      </c>
      <c r="N36" s="26">
        <f t="shared" si="1"/>
        <v>337000</v>
      </c>
      <c r="O36" s="18" t="s">
        <v>125</v>
      </c>
      <c r="P36" s="18" t="s">
        <v>134</v>
      </c>
      <c r="Q36" s="16" t="s">
        <v>23</v>
      </c>
    </row>
    <row r="37" spans="1:17" ht="206.25" customHeight="1" x14ac:dyDescent="0.25">
      <c r="A37" s="20">
        <v>44418</v>
      </c>
      <c r="B37" s="19"/>
      <c r="C37" s="19" t="s">
        <v>18</v>
      </c>
      <c r="D37" s="19" t="s">
        <v>142</v>
      </c>
      <c r="E37" s="10" t="s">
        <v>152</v>
      </c>
      <c r="F37" s="19" t="s">
        <v>143</v>
      </c>
      <c r="G37" s="19" t="s">
        <v>144</v>
      </c>
      <c r="H37" s="19" t="s">
        <v>133</v>
      </c>
      <c r="I37" s="25">
        <v>412700</v>
      </c>
      <c r="J37" s="14">
        <v>0</v>
      </c>
      <c r="K37" s="14">
        <v>0</v>
      </c>
      <c r="L37" s="14">
        <v>0</v>
      </c>
      <c r="M37" s="14">
        <v>0</v>
      </c>
      <c r="N37" s="26">
        <f t="shared" si="1"/>
        <v>412700</v>
      </c>
      <c r="O37" s="18" t="s">
        <v>125</v>
      </c>
      <c r="P37" s="18" t="s">
        <v>134</v>
      </c>
      <c r="Q37" s="16" t="s">
        <v>23</v>
      </c>
    </row>
    <row r="38" spans="1:17" ht="129" customHeight="1" x14ac:dyDescent="0.25">
      <c r="A38" s="20">
        <v>44418</v>
      </c>
      <c r="B38" s="19"/>
      <c r="C38" s="19" t="s">
        <v>18</v>
      </c>
      <c r="D38" s="19" t="s">
        <v>142</v>
      </c>
      <c r="E38" s="10" t="s">
        <v>152</v>
      </c>
      <c r="F38" s="19" t="s">
        <v>145</v>
      </c>
      <c r="G38" s="19" t="s">
        <v>146</v>
      </c>
      <c r="H38" s="19" t="s">
        <v>133</v>
      </c>
      <c r="I38" s="25">
        <v>640000</v>
      </c>
      <c r="J38" s="14">
        <v>0</v>
      </c>
      <c r="K38" s="14">
        <v>0</v>
      </c>
      <c r="L38" s="14">
        <v>0</v>
      </c>
      <c r="M38" s="14">
        <v>0</v>
      </c>
      <c r="N38" s="26">
        <f t="shared" si="1"/>
        <v>640000</v>
      </c>
      <c r="O38" s="18" t="s">
        <v>125</v>
      </c>
      <c r="P38" s="18" t="s">
        <v>134</v>
      </c>
      <c r="Q38" s="16" t="s">
        <v>23</v>
      </c>
    </row>
    <row r="39" spans="1:17" ht="345" x14ac:dyDescent="0.25">
      <c r="A39" s="20">
        <v>44418</v>
      </c>
      <c r="B39" s="19"/>
      <c r="C39" s="19" t="s">
        <v>18</v>
      </c>
      <c r="D39" s="19" t="s">
        <v>147</v>
      </c>
      <c r="E39" s="10" t="s">
        <v>152</v>
      </c>
      <c r="F39" s="19" t="s">
        <v>148</v>
      </c>
      <c r="G39" s="19" t="s">
        <v>149</v>
      </c>
      <c r="H39" s="19" t="s">
        <v>133</v>
      </c>
      <c r="I39" s="25">
        <v>252800</v>
      </c>
      <c r="J39" s="14">
        <v>0</v>
      </c>
      <c r="K39" s="14">
        <v>0</v>
      </c>
      <c r="L39" s="14">
        <v>0</v>
      </c>
      <c r="M39" s="14">
        <v>0</v>
      </c>
      <c r="N39" s="26">
        <f t="shared" si="1"/>
        <v>252800</v>
      </c>
      <c r="O39" s="18" t="s">
        <v>125</v>
      </c>
      <c r="P39" s="18" t="s">
        <v>134</v>
      </c>
      <c r="Q39" s="16" t="s">
        <v>23</v>
      </c>
    </row>
    <row r="40" spans="1:17" ht="174.75" customHeight="1" x14ac:dyDescent="0.25">
      <c r="A40" s="20">
        <v>44418</v>
      </c>
      <c r="B40" s="19"/>
      <c r="C40" s="19" t="s">
        <v>18</v>
      </c>
      <c r="D40" s="19" t="s">
        <v>150</v>
      </c>
      <c r="E40" s="10" t="s">
        <v>152</v>
      </c>
      <c r="F40" s="19" t="s">
        <v>150</v>
      </c>
      <c r="G40" s="19" t="s">
        <v>151</v>
      </c>
      <c r="H40" s="19" t="s">
        <v>133</v>
      </c>
      <c r="I40" s="25">
        <v>168600</v>
      </c>
      <c r="J40" s="14">
        <v>0</v>
      </c>
      <c r="K40" s="14">
        <v>0</v>
      </c>
      <c r="L40" s="14">
        <v>0</v>
      </c>
      <c r="M40" s="14">
        <v>0</v>
      </c>
      <c r="N40" s="26">
        <f t="shared" si="1"/>
        <v>168600</v>
      </c>
      <c r="O40" s="18" t="s">
        <v>125</v>
      </c>
      <c r="P40" s="18" t="s">
        <v>134</v>
      </c>
      <c r="Q40" s="16" t="s">
        <v>23</v>
      </c>
    </row>
    <row r="41" spans="1:17" ht="150" x14ac:dyDescent="0.25">
      <c r="A41" s="20">
        <v>44419</v>
      </c>
      <c r="B41" s="18" t="s">
        <v>40</v>
      </c>
      <c r="C41" s="19" t="s">
        <v>18</v>
      </c>
      <c r="D41" s="19" t="s">
        <v>41</v>
      </c>
      <c r="E41" s="10" t="s">
        <v>155</v>
      </c>
      <c r="F41" s="18" t="s">
        <v>28</v>
      </c>
      <c r="G41" s="18">
        <v>77173953</v>
      </c>
      <c r="H41" s="19" t="s">
        <v>154</v>
      </c>
      <c r="I41" s="18">
        <v>240584</v>
      </c>
      <c r="J41" s="14">
        <v>0</v>
      </c>
      <c r="K41" s="14">
        <v>0</v>
      </c>
      <c r="L41" s="14">
        <v>0</v>
      </c>
      <c r="M41" s="14">
        <v>0</v>
      </c>
      <c r="N41" s="18">
        <f>I41</f>
        <v>240584</v>
      </c>
      <c r="O41" s="18" t="s">
        <v>22</v>
      </c>
      <c r="P41" s="18" t="s">
        <v>31</v>
      </c>
      <c r="Q41" s="16" t="s">
        <v>23</v>
      </c>
    </row>
    <row r="42" spans="1:17" ht="195" x14ac:dyDescent="0.25">
      <c r="A42" s="20">
        <v>44419</v>
      </c>
      <c r="B42" s="18" t="s">
        <v>159</v>
      </c>
      <c r="C42" s="19" t="s">
        <v>18</v>
      </c>
      <c r="D42" s="19" t="s">
        <v>160</v>
      </c>
      <c r="E42" s="10" t="s">
        <v>161</v>
      </c>
      <c r="F42" s="18" t="s">
        <v>157</v>
      </c>
      <c r="G42" s="18">
        <v>40798731</v>
      </c>
      <c r="H42" s="19" t="s">
        <v>158</v>
      </c>
      <c r="I42" s="18">
        <v>3500000</v>
      </c>
      <c r="J42" s="14">
        <v>0</v>
      </c>
      <c r="K42" s="14">
        <v>0</v>
      </c>
      <c r="L42" s="14">
        <v>0</v>
      </c>
      <c r="M42" s="14">
        <v>0</v>
      </c>
      <c r="N42" s="18">
        <f>I42</f>
        <v>3500000</v>
      </c>
      <c r="O42" s="18" t="s">
        <v>22</v>
      </c>
      <c r="P42" s="18">
        <v>72422635646</v>
      </c>
      <c r="Q42" s="16" t="s">
        <v>23</v>
      </c>
    </row>
    <row r="43" spans="1:17" ht="210" x14ac:dyDescent="0.25">
      <c r="A43" s="20">
        <v>44420</v>
      </c>
      <c r="B43" s="18" t="s">
        <v>165</v>
      </c>
      <c r="C43" s="19" t="s">
        <v>18</v>
      </c>
      <c r="D43" s="19" t="s">
        <v>166</v>
      </c>
      <c r="E43" s="10" t="s">
        <v>167</v>
      </c>
      <c r="F43" s="18" t="s">
        <v>162</v>
      </c>
      <c r="G43" s="18" t="s">
        <v>163</v>
      </c>
      <c r="H43" s="19" t="s">
        <v>164</v>
      </c>
      <c r="I43" s="18">
        <v>2070281</v>
      </c>
      <c r="J43" s="14">
        <v>0</v>
      </c>
      <c r="K43" s="14">
        <v>0</v>
      </c>
      <c r="L43" s="14">
        <v>0</v>
      </c>
      <c r="M43" s="14">
        <v>0</v>
      </c>
      <c r="N43" s="18">
        <f>I43</f>
        <v>2070281</v>
      </c>
      <c r="O43" s="18" t="s">
        <v>22</v>
      </c>
      <c r="P43" s="18" t="s">
        <v>156</v>
      </c>
      <c r="Q43" s="16" t="s">
        <v>23</v>
      </c>
    </row>
    <row r="44" spans="1:17" ht="210" x14ac:dyDescent="0.25">
      <c r="A44" s="20">
        <v>44420</v>
      </c>
      <c r="B44" s="18" t="s">
        <v>172</v>
      </c>
      <c r="C44" s="19" t="s">
        <v>18</v>
      </c>
      <c r="D44" s="19" t="s">
        <v>173</v>
      </c>
      <c r="E44" s="10" t="s">
        <v>171</v>
      </c>
      <c r="F44" s="18" t="s">
        <v>168</v>
      </c>
      <c r="G44" s="18" t="s">
        <v>169</v>
      </c>
      <c r="H44" s="19" t="s">
        <v>170</v>
      </c>
      <c r="I44" s="18">
        <v>1904000</v>
      </c>
      <c r="J44" s="14">
        <v>0</v>
      </c>
      <c r="K44" s="14">
        <v>0</v>
      </c>
      <c r="L44" s="14">
        <v>0</v>
      </c>
      <c r="M44" s="14">
        <v>0</v>
      </c>
      <c r="N44" s="18">
        <f>I44</f>
        <v>1904000</v>
      </c>
      <c r="O44" s="18" t="s">
        <v>22</v>
      </c>
      <c r="P44" s="18" t="s">
        <v>156</v>
      </c>
      <c r="Q44" s="16" t="s">
        <v>23</v>
      </c>
    </row>
    <row r="45" spans="1:17" ht="375" x14ac:dyDescent="0.25">
      <c r="A45" s="20">
        <v>44421</v>
      </c>
      <c r="B45" s="18" t="s">
        <v>177</v>
      </c>
      <c r="C45" s="18" t="s">
        <v>18</v>
      </c>
      <c r="D45" s="19" t="s">
        <v>178</v>
      </c>
      <c r="E45" s="10" t="s">
        <v>179</v>
      </c>
      <c r="F45" s="18" t="s">
        <v>174</v>
      </c>
      <c r="G45" s="18" t="s">
        <v>175</v>
      </c>
      <c r="H45" s="19" t="s">
        <v>176</v>
      </c>
      <c r="I45" s="18">
        <v>1500000</v>
      </c>
      <c r="J45" s="14">
        <v>0</v>
      </c>
      <c r="K45" s="14">
        <v>0</v>
      </c>
      <c r="L45" s="18">
        <f>I45*0.04</f>
        <v>60000</v>
      </c>
      <c r="M45" s="18"/>
      <c r="N45" s="18">
        <f>I45-L45</f>
        <v>1440000</v>
      </c>
      <c r="O45" s="18" t="s">
        <v>22</v>
      </c>
      <c r="P45" s="18">
        <v>72422635646</v>
      </c>
      <c r="Q45" s="16" t="s">
        <v>23</v>
      </c>
    </row>
    <row r="46" spans="1:17" ht="135" x14ac:dyDescent="0.25">
      <c r="A46" s="20">
        <v>44421</v>
      </c>
      <c r="B46" s="18" t="s">
        <v>165</v>
      </c>
      <c r="C46" s="18" t="s">
        <v>18</v>
      </c>
      <c r="D46" s="19" t="s">
        <v>166</v>
      </c>
      <c r="E46" s="10" t="s">
        <v>183</v>
      </c>
      <c r="F46" s="18" t="s">
        <v>180</v>
      </c>
      <c r="G46" s="18" t="s">
        <v>181</v>
      </c>
      <c r="H46" s="19" t="s">
        <v>182</v>
      </c>
      <c r="I46" s="18">
        <v>535500</v>
      </c>
      <c r="J46" s="18">
        <v>0</v>
      </c>
      <c r="K46" s="18">
        <v>0</v>
      </c>
      <c r="L46" s="18">
        <v>0</v>
      </c>
      <c r="M46" s="18">
        <v>0</v>
      </c>
      <c r="N46" s="18">
        <f>I46</f>
        <v>535500</v>
      </c>
      <c r="O46" s="18" t="s">
        <v>22</v>
      </c>
      <c r="P46" s="18">
        <v>72422635646</v>
      </c>
      <c r="Q46" s="16" t="s">
        <v>23</v>
      </c>
    </row>
    <row r="47" spans="1:17" ht="285" x14ac:dyDescent="0.25">
      <c r="A47" s="20">
        <v>44426</v>
      </c>
      <c r="B47" s="18" t="s">
        <v>188</v>
      </c>
      <c r="C47" s="18" t="s">
        <v>18</v>
      </c>
      <c r="D47" s="19" t="s">
        <v>189</v>
      </c>
      <c r="E47" s="10" t="s">
        <v>185</v>
      </c>
      <c r="F47" s="18" t="s">
        <v>184</v>
      </c>
      <c r="G47" s="18" t="s">
        <v>186</v>
      </c>
      <c r="H47" s="19" t="s">
        <v>187</v>
      </c>
      <c r="I47" s="18">
        <v>4836660</v>
      </c>
      <c r="J47" s="18">
        <v>0</v>
      </c>
      <c r="K47" s="18">
        <v>0</v>
      </c>
      <c r="L47" s="18">
        <v>193466</v>
      </c>
      <c r="M47" s="18">
        <v>0</v>
      </c>
      <c r="N47" s="18">
        <f>I47-L47</f>
        <v>4643194</v>
      </c>
      <c r="O47" s="18" t="s">
        <v>22</v>
      </c>
      <c r="P47" s="18">
        <v>72422635646</v>
      </c>
      <c r="Q47" s="16" t="s">
        <v>23</v>
      </c>
    </row>
    <row r="48" spans="1:17" ht="240" x14ac:dyDescent="0.25">
      <c r="A48" s="20">
        <v>44426</v>
      </c>
      <c r="B48" s="18" t="s">
        <v>188</v>
      </c>
      <c r="C48" s="18" t="s">
        <v>18</v>
      </c>
      <c r="D48" s="19" t="s">
        <v>189</v>
      </c>
      <c r="E48" s="10" t="s">
        <v>209</v>
      </c>
      <c r="F48" s="18" t="s">
        <v>210</v>
      </c>
      <c r="G48" s="18" t="s">
        <v>211</v>
      </c>
      <c r="H48" s="19" t="s">
        <v>212</v>
      </c>
      <c r="I48" s="18">
        <v>12470000</v>
      </c>
      <c r="J48" s="18">
        <v>0</v>
      </c>
      <c r="K48" s="18">
        <v>0</v>
      </c>
      <c r="L48" s="18">
        <f>I48*6/100</f>
        <v>748200</v>
      </c>
      <c r="M48" s="18">
        <v>0</v>
      </c>
      <c r="N48" s="18">
        <f>I48-L48</f>
        <v>11721800</v>
      </c>
      <c r="O48" s="18" t="s">
        <v>22</v>
      </c>
      <c r="P48" s="18">
        <v>72422635646</v>
      </c>
      <c r="Q48" s="16" t="s">
        <v>23</v>
      </c>
    </row>
    <row r="49" spans="1:17" ht="150" x14ac:dyDescent="0.25">
      <c r="A49" s="20">
        <v>44427</v>
      </c>
      <c r="B49" s="18" t="s">
        <v>40</v>
      </c>
      <c r="C49" s="18" t="s">
        <v>18</v>
      </c>
      <c r="D49" s="19" t="s">
        <v>41</v>
      </c>
      <c r="E49" s="10" t="s">
        <v>214</v>
      </c>
      <c r="F49" s="18" t="s">
        <v>28</v>
      </c>
      <c r="G49" s="18">
        <v>77173953</v>
      </c>
      <c r="H49" s="19" t="s">
        <v>43</v>
      </c>
      <c r="I49" s="18">
        <v>240584</v>
      </c>
      <c r="J49" s="18">
        <v>0</v>
      </c>
      <c r="K49" s="18">
        <v>0</v>
      </c>
      <c r="L49" s="18">
        <v>0</v>
      </c>
      <c r="M49" s="18">
        <v>0</v>
      </c>
      <c r="N49" s="18">
        <f>I49</f>
        <v>240584</v>
      </c>
      <c r="O49" s="18" t="s">
        <v>22</v>
      </c>
      <c r="P49" s="18">
        <v>72422635646</v>
      </c>
      <c r="Q49" s="16" t="s">
        <v>23</v>
      </c>
    </row>
    <row r="50" spans="1:17" ht="195" x14ac:dyDescent="0.25">
      <c r="A50" s="20">
        <v>44431</v>
      </c>
      <c r="B50" s="18" t="s">
        <v>165</v>
      </c>
      <c r="C50" s="18" t="s">
        <v>18</v>
      </c>
      <c r="D50" s="19" t="s">
        <v>166</v>
      </c>
      <c r="E50" s="10" t="s">
        <v>193</v>
      </c>
      <c r="F50" s="18" t="s">
        <v>190</v>
      </c>
      <c r="G50" s="18" t="s">
        <v>191</v>
      </c>
      <c r="H50" s="19" t="s">
        <v>192</v>
      </c>
      <c r="I50" s="18">
        <v>132000</v>
      </c>
      <c r="J50" s="18">
        <v>0</v>
      </c>
      <c r="K50" s="18">
        <v>0</v>
      </c>
      <c r="L50" s="18">
        <v>0</v>
      </c>
      <c r="M50" s="18">
        <v>0</v>
      </c>
      <c r="N50" s="18">
        <f>I50</f>
        <v>132000</v>
      </c>
      <c r="O50" s="18" t="s">
        <v>22</v>
      </c>
      <c r="P50" s="18">
        <v>72400000259</v>
      </c>
      <c r="Q50" s="16" t="s">
        <v>23</v>
      </c>
    </row>
    <row r="51" spans="1:17" ht="135" x14ac:dyDescent="0.25">
      <c r="A51" s="20">
        <v>44432</v>
      </c>
      <c r="B51" s="18" t="s">
        <v>172</v>
      </c>
      <c r="C51" s="18" t="s">
        <v>18</v>
      </c>
      <c r="D51" s="19" t="s">
        <v>222</v>
      </c>
      <c r="E51" s="10" t="s">
        <v>223</v>
      </c>
      <c r="F51" s="18" t="s">
        <v>224</v>
      </c>
      <c r="G51" s="18" t="s">
        <v>225</v>
      </c>
      <c r="H51" s="19" t="s">
        <v>226</v>
      </c>
      <c r="I51" s="18">
        <v>20500</v>
      </c>
      <c r="J51" s="18">
        <v>0</v>
      </c>
      <c r="K51" s="18">
        <v>0</v>
      </c>
      <c r="L51" s="18">
        <v>0</v>
      </c>
      <c r="M51" s="18"/>
      <c r="N51" s="18">
        <v>20500</v>
      </c>
      <c r="O51" s="18" t="s">
        <v>22</v>
      </c>
      <c r="P51" s="18">
        <v>72400000259</v>
      </c>
      <c r="Q51" s="46" t="s">
        <v>23</v>
      </c>
    </row>
    <row r="52" spans="1:17" ht="240" x14ac:dyDescent="0.25">
      <c r="A52" s="20">
        <v>44435</v>
      </c>
      <c r="B52" s="19" t="s">
        <v>197</v>
      </c>
      <c r="C52" s="18" t="s">
        <v>18</v>
      </c>
      <c r="D52" s="19" t="s">
        <v>208</v>
      </c>
      <c r="E52" s="10" t="s">
        <v>198</v>
      </c>
      <c r="F52" s="18" t="s">
        <v>194</v>
      </c>
      <c r="G52" s="18" t="s">
        <v>195</v>
      </c>
      <c r="H52" s="19" t="s">
        <v>196</v>
      </c>
      <c r="I52" s="18">
        <v>4346086</v>
      </c>
      <c r="J52" s="18">
        <v>0</v>
      </c>
      <c r="K52" s="18">
        <v>0</v>
      </c>
      <c r="L52" s="18">
        <v>108652</v>
      </c>
      <c r="M52" s="18">
        <v>0</v>
      </c>
      <c r="N52" s="18">
        <f>I52-L52</f>
        <v>4237434</v>
      </c>
      <c r="O52" s="18" t="s">
        <v>22</v>
      </c>
      <c r="P52" s="18">
        <v>72422635646</v>
      </c>
      <c r="Q52" s="16" t="s">
        <v>23</v>
      </c>
    </row>
    <row r="53" spans="1:17" ht="150" x14ac:dyDescent="0.25">
      <c r="A53" s="20">
        <v>44438</v>
      </c>
      <c r="B53" s="18" t="s">
        <v>202</v>
      </c>
      <c r="C53" s="18" t="s">
        <v>18</v>
      </c>
      <c r="D53" s="19" t="s">
        <v>203</v>
      </c>
      <c r="E53" s="10" t="s">
        <v>206</v>
      </c>
      <c r="F53" s="18" t="s">
        <v>199</v>
      </c>
      <c r="G53" s="18" t="s">
        <v>200</v>
      </c>
      <c r="H53" s="19" t="s">
        <v>201</v>
      </c>
      <c r="I53" s="18">
        <v>124950</v>
      </c>
      <c r="J53" s="18">
        <v>0</v>
      </c>
      <c r="K53" s="18">
        <v>0</v>
      </c>
      <c r="L53" s="18">
        <v>0</v>
      </c>
      <c r="M53" s="18">
        <v>0</v>
      </c>
      <c r="N53" s="18">
        <f>I53</f>
        <v>124950</v>
      </c>
      <c r="O53" s="18" t="s">
        <v>22</v>
      </c>
      <c r="P53" s="18">
        <v>72400000259</v>
      </c>
      <c r="Q53" s="16" t="s">
        <v>23</v>
      </c>
    </row>
    <row r="54" spans="1:17" ht="255" x14ac:dyDescent="0.25">
      <c r="A54" s="20">
        <v>44438</v>
      </c>
      <c r="B54" s="18" t="s">
        <v>202</v>
      </c>
      <c r="C54" s="18" t="s">
        <v>18</v>
      </c>
      <c r="D54" s="19" t="s">
        <v>203</v>
      </c>
      <c r="E54" s="10" t="s">
        <v>207</v>
      </c>
      <c r="F54" s="18" t="s">
        <v>213</v>
      </c>
      <c r="G54" s="18" t="s">
        <v>204</v>
      </c>
      <c r="H54" s="19" t="s">
        <v>205</v>
      </c>
      <c r="I54" s="18">
        <v>965780</v>
      </c>
      <c r="J54" s="18">
        <v>0</v>
      </c>
      <c r="K54" s="18">
        <v>0</v>
      </c>
      <c r="L54" s="18">
        <v>0</v>
      </c>
      <c r="M54" s="18">
        <v>0</v>
      </c>
      <c r="N54" s="18">
        <f>I54</f>
        <v>965780</v>
      </c>
      <c r="O54" s="18" t="s">
        <v>22</v>
      </c>
      <c r="P54" s="18">
        <v>72422635646</v>
      </c>
      <c r="Q54" s="16" t="s">
        <v>23</v>
      </c>
    </row>
    <row r="55" spans="1:17" ht="76.5" x14ac:dyDescent="0.25">
      <c r="A55" s="47"/>
      <c r="B55" s="48" t="s">
        <v>215</v>
      </c>
      <c r="C55" s="27" t="s">
        <v>18</v>
      </c>
      <c r="D55" s="28" t="s">
        <v>216</v>
      </c>
      <c r="E55" s="49"/>
      <c r="F55" s="52"/>
      <c r="G55" s="53"/>
      <c r="H55" s="29" t="s">
        <v>218</v>
      </c>
      <c r="I55" s="30">
        <f>9+242+1691+44586+8840+2</f>
        <v>55370</v>
      </c>
      <c r="J55" s="31">
        <v>0</v>
      </c>
      <c r="K55" s="31">
        <v>0</v>
      </c>
      <c r="L55" s="31">
        <v>0</v>
      </c>
      <c r="M55" s="31">
        <v>0</v>
      </c>
      <c r="N55" s="32">
        <f t="shared" ref="N55" si="2">+I55-J55-K55-L55-M55</f>
        <v>55370</v>
      </c>
      <c r="O55" s="33" t="s">
        <v>217</v>
      </c>
      <c r="P55" s="34">
        <v>5300520063</v>
      </c>
      <c r="Q55" s="35" t="s">
        <v>23</v>
      </c>
    </row>
    <row r="56" spans="1:17" ht="89.25" x14ac:dyDescent="0.25">
      <c r="A56" s="47"/>
      <c r="B56" s="48"/>
      <c r="C56" s="27" t="s">
        <v>18</v>
      </c>
      <c r="D56" s="28" t="s">
        <v>216</v>
      </c>
      <c r="E56" s="50"/>
      <c r="F56" s="52"/>
      <c r="G56" s="53"/>
      <c r="H56" s="29" t="s">
        <v>219</v>
      </c>
      <c r="I56" s="30">
        <f>'[1]GASTOS BANCARIOS'!$F$18</f>
        <v>2717.95</v>
      </c>
      <c r="J56" s="31"/>
      <c r="K56" s="31"/>
      <c r="L56" s="31"/>
      <c r="M56" s="31"/>
      <c r="N56" s="32">
        <f>I56</f>
        <v>2717.95</v>
      </c>
      <c r="O56" s="33" t="s">
        <v>22</v>
      </c>
      <c r="P56" s="34">
        <v>72422635646</v>
      </c>
      <c r="Q56" s="35"/>
    </row>
    <row r="57" spans="1:17" ht="63.75" x14ac:dyDescent="0.25">
      <c r="A57" s="47"/>
      <c r="B57" s="48"/>
      <c r="C57" s="36" t="s">
        <v>18</v>
      </c>
      <c r="D57" s="37" t="s">
        <v>216</v>
      </c>
      <c r="E57" s="50"/>
      <c r="F57" s="52"/>
      <c r="G57" s="53"/>
      <c r="H57" s="38" t="s">
        <v>220</v>
      </c>
      <c r="I57" s="39">
        <f>6802+158+399+2100+16770+76</f>
        <v>26305</v>
      </c>
      <c r="J57" s="40">
        <v>0</v>
      </c>
      <c r="K57" s="40">
        <v>0</v>
      </c>
      <c r="L57" s="40">
        <v>0</v>
      </c>
      <c r="M57" s="40">
        <v>0</v>
      </c>
      <c r="N57" s="41">
        <f>+I57-J57-K57-L57-M57</f>
        <v>26305</v>
      </c>
      <c r="O57" s="42" t="s">
        <v>125</v>
      </c>
      <c r="P57" s="17">
        <v>300050085</v>
      </c>
      <c r="Q57" s="43" t="s">
        <v>23</v>
      </c>
    </row>
    <row r="58" spans="1:17" ht="63.75" x14ac:dyDescent="0.25">
      <c r="A58" s="47"/>
      <c r="B58" s="48"/>
      <c r="C58" s="27" t="s">
        <v>18</v>
      </c>
      <c r="D58" s="28" t="s">
        <v>216</v>
      </c>
      <c r="E58" s="51"/>
      <c r="F58" s="52"/>
      <c r="G58" s="53"/>
      <c r="H58" s="29" t="s">
        <v>221</v>
      </c>
      <c r="I58" s="30">
        <v>0</v>
      </c>
      <c r="J58" s="31">
        <v>0</v>
      </c>
      <c r="K58" s="31">
        <v>0</v>
      </c>
      <c r="L58" s="31">
        <v>0</v>
      </c>
      <c r="M58" s="31">
        <v>0</v>
      </c>
      <c r="N58" s="32">
        <v>0</v>
      </c>
      <c r="O58" s="33" t="s">
        <v>22</v>
      </c>
      <c r="P58" s="44">
        <v>72400000259</v>
      </c>
      <c r="Q58" s="35" t="s">
        <v>23</v>
      </c>
    </row>
    <row r="62" spans="1:17" x14ac:dyDescent="0.25">
      <c r="I62" s="45">
        <f>I57+I56+I55</f>
        <v>84392.95</v>
      </c>
    </row>
  </sheetData>
  <mergeCells count="5">
    <mergeCell ref="A55:A58"/>
    <mergeCell ref="B55:B58"/>
    <mergeCell ref="E55:E58"/>
    <mergeCell ref="F55:F58"/>
    <mergeCell ref="G55:G5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Hospital</dc:creator>
  <cp:lastModifiedBy>Hospital</cp:lastModifiedBy>
  <dcterms:created xsi:type="dcterms:W3CDTF">2021-09-03T14:03:16Z</dcterms:created>
  <dcterms:modified xsi:type="dcterms:W3CDTF">2021-09-13T16:29:38Z</dcterms:modified>
</cp:coreProperties>
</file>